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EJEC. ENERO - DIC. 2022" sheetId="1" r:id="rId1"/>
  </sheets>
  <definedNames>
    <definedName name="_xlnm.Print_Area" localSheetId="0">'EJEC. ENERO - DIC. 2022'!$A$1:$V$77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7" i="1" l="1"/>
  <c r="R67" i="1"/>
  <c r="Q67" i="1"/>
  <c r="P67" i="1"/>
  <c r="O67" i="1"/>
  <c r="N67" i="1"/>
  <c r="M67" i="1"/>
  <c r="L67" i="1"/>
  <c r="K67" i="1"/>
  <c r="J67" i="1"/>
  <c r="I67" i="1"/>
  <c r="H67" i="1"/>
  <c r="R56" i="1"/>
  <c r="K56" i="1"/>
  <c r="J56" i="1"/>
  <c r="I56" i="1"/>
  <c r="H56" i="1"/>
  <c r="O37" i="1"/>
  <c r="N37" i="1"/>
  <c r="M37" i="1"/>
  <c r="L37" i="1"/>
  <c r="K37" i="1"/>
  <c r="J37" i="1"/>
  <c r="I37" i="1"/>
  <c r="H37" i="1"/>
  <c r="S22" i="1"/>
  <c r="R22" i="1"/>
  <c r="Q22" i="1"/>
  <c r="P22" i="1"/>
  <c r="O22" i="1"/>
  <c r="N22" i="1"/>
  <c r="M22" i="1"/>
  <c r="L22" i="1"/>
  <c r="K22" i="1"/>
  <c r="J22" i="1"/>
  <c r="I22" i="1"/>
  <c r="H22" i="1"/>
  <c r="R57" i="1"/>
  <c r="R30" i="1"/>
  <c r="R27" i="1"/>
  <c r="R25" i="1"/>
  <c r="R23" i="1"/>
  <c r="N27" i="1"/>
  <c r="P37" i="1" l="1"/>
  <c r="M56" i="1"/>
  <c r="L56" i="1"/>
  <c r="L33" i="1"/>
  <c r="K33" i="1"/>
  <c r="J33" i="1"/>
  <c r="I33" i="1"/>
  <c r="H33" i="1"/>
  <c r="R64" i="1"/>
  <c r="R50" i="1"/>
  <c r="R36" i="1"/>
  <c r="R34" i="1"/>
  <c r="R31" i="1"/>
  <c r="R26" i="1"/>
  <c r="Q50" i="1"/>
  <c r="Q45" i="1"/>
  <c r="Q40" i="1"/>
  <c r="Q27" i="1"/>
  <c r="N64" i="1"/>
  <c r="N57" i="1"/>
  <c r="N50" i="1"/>
  <c r="S50" i="1" s="1"/>
  <c r="N47" i="1"/>
  <c r="N42" i="1"/>
  <c r="N40" i="1"/>
  <c r="S40" i="1" s="1"/>
  <c r="N38" i="1"/>
  <c r="N34" i="1"/>
  <c r="N31" i="1"/>
  <c r="J66" i="1" l="1"/>
  <c r="J65" i="1"/>
  <c r="J64" i="1"/>
  <c r="J63" i="1"/>
  <c r="J57" i="1"/>
  <c r="J25" i="1"/>
  <c r="O33" i="1" l="1"/>
  <c r="O56" i="1"/>
  <c r="Q66" i="1"/>
  <c r="S66" i="1" s="1"/>
  <c r="Q64" i="1"/>
  <c r="S64" i="1" s="1"/>
  <c r="Q57" i="1"/>
  <c r="S57" i="1" s="1"/>
  <c r="Q47" i="1"/>
  <c r="Q42" i="1"/>
  <c r="S42" i="1" s="1"/>
  <c r="Q38" i="1"/>
  <c r="Q36" i="1"/>
  <c r="Q30" i="1"/>
  <c r="Q23" i="1"/>
  <c r="N25" i="1"/>
  <c r="N66" i="1"/>
  <c r="N56" i="1" s="1"/>
  <c r="N53" i="1"/>
  <c r="N46" i="1"/>
  <c r="N45" i="1"/>
  <c r="S45" i="1" s="1"/>
  <c r="N44" i="1"/>
  <c r="Q37" i="1" l="1"/>
  <c r="S38" i="1"/>
  <c r="S37" i="1"/>
  <c r="N36" i="1"/>
  <c r="S36" i="1" s="1"/>
  <c r="N26" i="1"/>
  <c r="S26" i="1" s="1"/>
  <c r="N23" i="1" l="1"/>
  <c r="S23" i="1" s="1"/>
  <c r="T56" i="1" l="1"/>
  <c r="U56" i="1"/>
  <c r="V56" i="1"/>
  <c r="Q56" i="1"/>
  <c r="S56" i="1" s="1"/>
  <c r="P56" i="1"/>
  <c r="S47" i="1"/>
  <c r="S25" i="1"/>
  <c r="Q25" i="1"/>
  <c r="Q26" i="1"/>
  <c r="N30" i="1"/>
  <c r="S30" i="1" s="1"/>
  <c r="N33" i="1"/>
  <c r="P33" i="1"/>
  <c r="M33" i="1"/>
  <c r="Q34" i="1" l="1"/>
  <c r="S34" i="1" s="1"/>
  <c r="Q33" i="1" l="1"/>
  <c r="R33" i="1" l="1"/>
  <c r="S33" i="1"/>
  <c r="Q31" i="1" l="1"/>
  <c r="S31" i="1" s="1"/>
  <c r="S27" i="1"/>
  <c r="J19" i="1" l="1"/>
  <c r="I19" i="1"/>
  <c r="H19" i="1"/>
  <c r="R37" i="1" l="1"/>
</calcChain>
</file>

<file path=xl/sharedStrings.xml><?xml version="1.0" encoding="utf-8"?>
<sst xmlns="http://schemas.openxmlformats.org/spreadsheetml/2006/main" count="176" uniqueCount="120">
  <si>
    <t>INFORME DE EJECUCION FISICA Y FINANCIERA</t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</si>
  <si>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</si>
  <si>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>Capítulo:</t>
  </si>
  <si>
    <t>0209</t>
  </si>
  <si>
    <t>Subcapitulo:</t>
  </si>
  <si>
    <t>00</t>
  </si>
  <si>
    <t>Unidad Ejecutora:</t>
  </si>
  <si>
    <t>01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</si>
  <si>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</si>
  <si>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</si>
  <si>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</si>
  <si>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</si>
  <si>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</si>
  <si>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</si>
  <si>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2022,  </t>
  </si>
  <si>
    <t>Modificaciones Presupuestarias 2022</t>
  </si>
  <si>
    <t xml:space="preserve">Presupuesto   2022,  Modificado Vigente </t>
  </si>
  <si>
    <t>Metas Fisicas para el año 2022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</si>
  <si>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</si>
  <si>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</si>
  <si>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</si>
  <si>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</si>
  <si>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</si>
  <si>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</si>
  <si>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</si>
  <si>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</si>
  <si>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</si>
  <si>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</si>
  <si>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</si>
  <si>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</si>
  <si>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</si>
  <si>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</si>
  <si>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</si>
  <si>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</si>
  <si>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</si>
  <si>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</si>
  <si>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</si>
  <si>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</si>
  <si>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</si>
  <si>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</si>
  <si>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O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</si>
  <si>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</si>
  <si>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</si>
  <si>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</si>
  <si>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</si>
  <si>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</si>
  <si>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</si>
  <si>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</si>
  <si>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</si>
  <si>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</si>
  <si>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</si>
  <si>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</si>
  <si>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</si>
  <si>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</si>
  <si>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</si>
  <si>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</si>
  <si>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</si>
  <si>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</si>
  <si>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O20.- Aumento del empleo</t>
  </si>
  <si>
    <t>O2 - Jóvenes de 18 a 35 años con Programa de empleabilidad Juvenil implementado.</t>
  </si>
  <si>
    <t>3.4.2</t>
  </si>
  <si>
    <t>No. Jóvenes de 15 a 35 años capacitados para la empleabilidad.</t>
  </si>
  <si>
    <t>0001 - Modalidad de Entrenamiento para la Inserción Laboral (EIL)  Implementado.</t>
  </si>
  <si>
    <t>0002 - Modalidad de Competecias Básicas (DCB), Capacitación Técnico Vocacional (CTV) y Pasantia Laboral Implementada.</t>
  </si>
  <si>
    <t>O3 - Mujeres con programas de empleabilidad juvenil implementado.</t>
  </si>
  <si>
    <t>No. De Mujeres demandantes de empleo capacitados para la empleabilidad.</t>
  </si>
  <si>
    <t>0001 - Modalidad de Entrenamiento para la Inserción Laboral (EIL)  Implementada.</t>
  </si>
  <si>
    <t>O4 - Personas con discapacidad disponen de programa de empleabilidad juvenil implementado.</t>
  </si>
  <si>
    <t>No. de personas con discapacidad para la empleabilidad.</t>
  </si>
  <si>
    <t>05 - Personas de 18 a 55 años con programa de empleos temporales puesto en marcha.</t>
  </si>
  <si>
    <t>No. De Personas de 18 a 55 años colocados en empleos temporales.</t>
  </si>
  <si>
    <t>0001 - Capacitación y Ubicación de Puestos de Trabajo Temporales.</t>
  </si>
  <si>
    <t>7468</t>
  </si>
  <si>
    <t>O6 - Mujeres con programa de Empleos Temporales puesto en marcha.</t>
  </si>
  <si>
    <t>No. De  Mujeres con programa de Empleos Temporales puest en marcha.</t>
  </si>
  <si>
    <t>7469</t>
  </si>
  <si>
    <t>O7 - Personas con discapacidad disponen de Empleos temporales puesto en marcha.</t>
  </si>
  <si>
    <t>No. De  Personas con discapacidad disponen de Empleos temporales.</t>
  </si>
  <si>
    <t>7470</t>
  </si>
  <si>
    <t>O8 - Personas de 18 a 55 y empleadores disponen de Servicio Naciona de Empleo fortalecido Institucionalmente.</t>
  </si>
  <si>
    <t>No. De personas de 18 a 35 atendidos a través del Servicio Naciona de Empleo.</t>
  </si>
  <si>
    <t>0001 - Transformación digital del  Servicio Nacional de Empleo puesto en marcha.</t>
  </si>
  <si>
    <t>0002 - Oficinas territoriales de Empleos adeacuadas para el Servicio Nacional de Empleo.</t>
  </si>
  <si>
    <t>0003 - Alianzas estrategícas y Coordinación Insterintitucional Fortalecidas.</t>
  </si>
  <si>
    <t>7471</t>
  </si>
  <si>
    <t>O9 - Mujeres  y empleadores disponen de Servicio Naciona de Empleo fortalecido Institucionalmente.</t>
  </si>
  <si>
    <t>No. De mujeres  atendidas  a través del Servicio Naciona de Empleo.</t>
  </si>
  <si>
    <t>0002 - Oficinas terriotoriales de Empleos adeacuadas para el Servicio Nacional de Empleo.</t>
  </si>
  <si>
    <t>7472</t>
  </si>
  <si>
    <t>10 - Personas con discapacidad y empleadores disponen de Servicio Naciona de Empleo fortalecido Institucionalmente.</t>
  </si>
  <si>
    <t>No. Personas con discapacidad   atendidos  a través del Servicio Naciona de Empleo.</t>
  </si>
  <si>
    <t>6807</t>
  </si>
  <si>
    <t>11 -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</si>
  <si>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</si>
  <si>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</si>
  <si>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</si>
  <si>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6808</t>
  </si>
  <si>
    <t>12 - Demandantes de empleo capacitado para la empleabilidad.</t>
  </si>
  <si>
    <t>No. Demandantes de empleos formados.</t>
  </si>
  <si>
    <t>0001 - Formación Ocupacional Especializada.</t>
  </si>
  <si>
    <t>0002 - Formación para la Empleabilidad y el Autoempleo.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</si>
  <si>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</si>
  <si>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</si>
  <si>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</si>
  <si>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</si>
  <si>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</si>
  <si>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r>
      <rPr>
        <sz val="11"/>
        <color rgb="FF000000"/>
        <rFont val="Calibri"/>
        <family val="2"/>
        <scheme val="minor"/>
      </rP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</si>
  <si>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Condensado Ejec. Financiera.(D)</t>
  </si>
  <si>
    <t xml:space="preserve"> CODIGO-SIGEF</t>
  </si>
  <si>
    <t>ENERO  -  DICIEMBRE., 2022</t>
  </si>
  <si>
    <t>Programación Fisica Financiera      Enero  - Diciembre, 2022</t>
  </si>
  <si>
    <t xml:space="preserve">Programación Financiera  Enero-Dic.            (B)                 </t>
  </si>
  <si>
    <t>Condensado Prog. Financiera, Enero-Dic..  (B)</t>
  </si>
  <si>
    <t>Ejecución Fisica, Enero-Dic.                       (C)</t>
  </si>
  <si>
    <t>Ejecución Financiera, Enero-Dic..                      (D)</t>
  </si>
  <si>
    <t>ENERO - DICIEMBRE</t>
  </si>
  <si>
    <t>Programación Fisica  Enero-Dic.                           (A)</t>
  </si>
  <si>
    <t>Desviación Fisica-Financiera Enero-Diciembre 2022.</t>
  </si>
  <si>
    <t xml:space="preserve"> </t>
  </si>
  <si>
    <r>
      <rPr>
        <b/>
        <sz val="10"/>
        <rFont val="Calibri"/>
        <family val="2"/>
      </rPr>
      <t>Nota</t>
    </r>
    <r>
      <rPr>
        <sz val="10"/>
        <rFont val="Calibri"/>
        <family val="2"/>
      </rPr>
      <t>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AL 31-12-2022.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</si>
</sst>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46">
    <xf numFmtId="0" fontId="0" fillId="0" borderId="0" xfId="0"/>
    <xf numFmtId="0" fontId="2" fillId="0" borderId="0" xfId="0" applyFont="1" applyFill="1" applyBorder="1"/>
    <xf numFmtId="0" fontId="6" fillId="0" borderId="0" xfId="0" applyFont="1" applyFill="1" applyBorder="1"/>
    <xf numFmtId="164" fontId="2" fillId="0" borderId="0" xfId="0" applyNumberFormat="1" applyFont="1" applyFill="1" applyBorder="1"/>
    <xf numFmtId="0" fontId="2" fillId="2" borderId="0" xfId="0" applyFont="1" applyFill="1" applyBorder="1"/>
    <xf numFmtId="43" fontId="2" fillId="0" borderId="0" xfId="0" applyNumberFormat="1" applyFont="1" applyFill="1" applyBorder="1"/>
    <xf numFmtId="0" fontId="7" fillId="0" borderId="0" xfId="0" applyFont="1" applyFill="1" applyBorder="1"/>
    <xf numFmtId="165" fontId="6" fillId="0" borderId="0" xfId="0" applyNumberFormat="1" applyFont="1" applyFill="1" applyBorder="1"/>
    <xf numFmtId="43" fontId="6" fillId="0" borderId="0" xfId="1" applyFont="1" applyFill="1" applyBorder="1"/>
    <xf numFmtId="0" fontId="10" fillId="0" borderId="0" xfId="0" applyFont="1" applyFill="1" applyBorder="1"/>
    <xf numFmtId="43" fontId="10" fillId="0" borderId="0" xfId="1" applyFont="1" applyFill="1" applyBorder="1"/>
    <xf numFmtId="43" fontId="2" fillId="0" borderId="0" xfId="1" applyFont="1" applyFill="1" applyBorder="1"/>
    <xf numFmtId="43" fontId="7" fillId="0" borderId="0" xfId="1" applyFont="1" applyFill="1" applyBorder="1"/>
    <xf numFmtId="43" fontId="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1" fillId="2" borderId="0" xfId="0" applyFont="1" applyFill="1" applyBorder="1"/>
    <xf numFmtId="0" fontId="11" fillId="0" borderId="0" xfId="0" applyFont="1" applyFill="1" applyBorder="1"/>
    <xf numFmtId="0" fontId="5" fillId="2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0" borderId="2" xfId="0" applyFont="1" applyFill="1" applyBorder="1"/>
    <xf numFmtId="0" fontId="6" fillId="2" borderId="2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164" fontId="15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vertical="center" wrapText="1"/>
    </xf>
    <xf numFmtId="43" fontId="14" fillId="4" borderId="1" xfId="0" applyNumberFormat="1" applyFont="1" applyFill="1" applyBorder="1" applyAlignment="1">
      <alignment vertical="center"/>
    </xf>
    <xf numFmtId="164" fontId="15" fillId="4" borderId="1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vertical="center" wrapText="1"/>
    </xf>
    <xf numFmtId="2" fontId="14" fillId="4" borderId="1" xfId="0" applyNumberFormat="1" applyFont="1" applyFill="1" applyBorder="1" applyAlignment="1">
      <alignment vertical="center" wrapText="1"/>
    </xf>
    <xf numFmtId="43" fontId="8" fillId="4" borderId="1" xfId="1" applyFont="1" applyFill="1" applyBorder="1" applyAlignment="1">
      <alignment horizontal="right" vertical="center" wrapText="1"/>
    </xf>
    <xf numFmtId="43" fontId="15" fillId="4" borderId="1" xfId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9" fontId="13" fillId="3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vertical="center"/>
    </xf>
    <xf numFmtId="43" fontId="4" fillId="2" borderId="1" xfId="1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43" fontId="4" fillId="2" borderId="1" xfId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4" fontId="15" fillId="4" borderId="9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49" fontId="13" fillId="3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3" fontId="4" fillId="2" borderId="6" xfId="1" applyFont="1" applyFill="1" applyBorder="1" applyAlignment="1">
      <alignment horizontal="center" vertical="center"/>
    </xf>
    <xf numFmtId="43" fontId="4" fillId="2" borderId="7" xfId="1" applyFont="1" applyFill="1" applyBorder="1" applyAlignment="1">
      <alignment horizontal="center" vertical="center"/>
    </xf>
    <xf numFmtId="49" fontId="13" fillId="3" borderId="6" xfId="2" applyNumberFormat="1" applyFont="1" applyFill="1" applyBorder="1" applyAlignment="1">
      <alignment horizontal="center" vertical="center" wrapText="1"/>
    </xf>
    <xf numFmtId="49" fontId="13" fillId="3" borderId="7" xfId="2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vertical="center"/>
    </xf>
    <xf numFmtId="43" fontId="4" fillId="2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778680</xdr:colOff>
      <xdr:row>0</xdr:row>
      <xdr:rowOff>0</xdr:rowOff>
    </xdr:from>
    <xdr:to>
      <xdr:col>11</xdr:col>
      <xdr:colOff>734432</xdr:colOff>
      <xdr:row>7</xdr:row>
      <xdr:rowOff>174625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8180" y="0"/>
          <a:ext cx="3559377" cy="1698625"/>
        </a:xfrm>
        <a:prstGeom prst="rect">
          <a:avLst/>
        </a:prstGeom>
      </xdr:spPr>
    </xdr:pic>
    <xdr:clientData/>
  </xdr:twoCellAnchor>
  <xdr:twoCellAnchor editAs="oneCell">
    <xdr:from>
      <xdr:col>8</xdr:col>
      <xdr:colOff>731587</xdr:colOff>
      <xdr:row>71</xdr:row>
      <xdr:rowOff>151648</xdr:rowOff>
    </xdr:from>
    <xdr:to>
      <xdr:col>11</xdr:col>
      <xdr:colOff>181310</xdr:colOff>
      <xdr:row>73</xdr:row>
      <xdr:rowOff>137458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6962" y="35108398"/>
          <a:ext cx="3045411" cy="652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7"/>
  <sheetViews>
    <sheetView tabSelected="1" zoomScale="50" zoomScaleNormal="50" zoomScaleSheetLayoutView="40" workbookViewId="0">
      <selection activeCell="J71" sqref="J71"/>
    </sheetView>
  </sheetViews>
  <sheetFormatPr baseColWidth="10" defaultColWidth="24" defaultRowHeight="15.75" x14ac:dyDescent="0.25"/>
  <cols>
    <col min="1" max="1" width="9.28515625" style="1" customWidth="1"/>
    <col min="2" max="2" width="28.5703125" style="1" customWidth="1"/>
    <col min="3" max="3" width="6" style="23" customWidth="1"/>
    <col min="4" max="4" width="7.28515625" style="23" customWidth="1"/>
    <col min="5" max="5" width="7" style="23" customWidth="1"/>
    <col min="6" max="6" width="21.85546875" style="1" customWidth="1"/>
    <col min="7" max="7" width="32" style="1" customWidth="1"/>
    <col min="8" max="8" width="18.5703125" style="1" customWidth="1"/>
    <col min="9" max="9" width="17.85546875" style="1" customWidth="1"/>
    <col min="10" max="10" width="18.7109375" style="1" customWidth="1"/>
    <col min="11" max="11" width="17.42578125" style="1" customWidth="1"/>
    <col min="12" max="12" width="16.42578125" style="1" customWidth="1"/>
    <col min="13" max="13" width="22.140625" style="1" customWidth="1"/>
    <col min="14" max="14" width="19.140625" style="1" customWidth="1"/>
    <col min="15" max="15" width="16.42578125" style="1" customWidth="1"/>
    <col min="16" max="16" width="22.85546875" style="1" customWidth="1"/>
    <col min="17" max="17" width="19.42578125" style="1" customWidth="1"/>
    <col min="18" max="18" width="17" style="32" customWidth="1"/>
    <col min="19" max="19" width="16.42578125" style="32" customWidth="1"/>
    <col min="20" max="20" width="17" style="1" hidden="1" customWidth="1"/>
    <col min="21" max="21" width="21" style="1" hidden="1" customWidth="1"/>
    <col min="22" max="22" width="24" style="1" hidden="1" customWidth="1"/>
    <col min="23" max="16384" width="24" style="1"/>
  </cols>
  <sheetData>
    <row r="1" spans="1:19" x14ac:dyDescent="0.25">
      <c r="E1" s="23" t="s">
        <v>118</v>
      </c>
      <c r="S1" s="82"/>
    </row>
    <row r="2" spans="1:19" x14ac:dyDescent="0.25">
      <c r="S2" s="82"/>
    </row>
    <row r="3" spans="1:19" x14ac:dyDescent="0.25">
      <c r="S3" s="82"/>
    </row>
    <row r="4" spans="1:19" x14ac:dyDescent="0.25">
      <c r="S4" s="82"/>
    </row>
    <row r="5" spans="1:19" x14ac:dyDescent="0.25">
      <c r="S5" s="82"/>
    </row>
    <row r="6" spans="1:19" ht="22.5" customHeight="1" x14ac:dyDescent="0.2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1"/>
    </row>
    <row r="7" spans="1:19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3"/>
    </row>
    <row r="8" spans="1:19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3"/>
    </row>
    <row r="9" spans="1:19" ht="22.5" customHeight="1" x14ac:dyDescent="0.25">
      <c r="A9" s="124" t="s">
        <v>0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5"/>
    </row>
    <row r="10" spans="1:19" ht="15.75" customHeight="1" x14ac:dyDescent="0.25">
      <c r="A10" s="124" t="s">
        <v>109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/>
    </row>
    <row r="11" spans="1:19" ht="21" customHeight="1" x14ac:dyDescent="0.25">
      <c r="A11" s="126" t="s">
        <v>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8"/>
    </row>
    <row r="12" spans="1:19" hidden="1" x14ac:dyDescent="0.25">
      <c r="A12" s="16"/>
      <c r="B12" s="15"/>
      <c r="C12" s="24"/>
      <c r="D12" s="24"/>
      <c r="E12" s="24"/>
      <c r="F12" s="15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33"/>
      <c r="S12" s="83"/>
    </row>
    <row r="13" spans="1:19" ht="31.5" customHeight="1" x14ac:dyDescent="0.25">
      <c r="A13" s="126" t="s">
        <v>106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8"/>
    </row>
    <row r="14" spans="1:19" ht="2.25" hidden="1" customHeight="1" x14ac:dyDescent="0.25">
      <c r="A14" s="21"/>
      <c r="B14" s="22"/>
      <c r="C14" s="25"/>
      <c r="D14" s="25"/>
      <c r="E14" s="25"/>
      <c r="F14" s="22"/>
      <c r="G14" s="22"/>
      <c r="H14" s="22"/>
      <c r="I14" s="22"/>
      <c r="J14" s="22"/>
      <c r="K14" s="22"/>
      <c r="L14" s="21"/>
      <c r="M14" s="21"/>
      <c r="N14" s="21"/>
      <c r="O14" s="21"/>
      <c r="P14" s="21"/>
      <c r="Q14" s="21"/>
      <c r="R14" s="34"/>
      <c r="S14" s="34"/>
    </row>
    <row r="15" spans="1:19" hidden="1" x14ac:dyDescent="0.25">
      <c r="A15" s="18"/>
      <c r="B15" s="20" t="s">
        <v>2</v>
      </c>
      <c r="C15" s="26" t="s">
        <v>3</v>
      </c>
      <c r="D15" s="27"/>
      <c r="E15" s="28"/>
      <c r="F15" s="19"/>
      <c r="G15" s="19"/>
      <c r="H15" s="19"/>
      <c r="I15" s="19"/>
      <c r="J15" s="19"/>
      <c r="K15" s="19"/>
      <c r="L15" s="18"/>
      <c r="M15" s="18"/>
      <c r="N15" s="18"/>
      <c r="O15" s="18"/>
      <c r="P15" s="18"/>
      <c r="Q15" s="18"/>
      <c r="R15" s="35"/>
      <c r="S15" s="35"/>
    </row>
    <row r="16" spans="1:19" ht="12" hidden="1" customHeight="1" x14ac:dyDescent="0.25">
      <c r="A16" s="18"/>
      <c r="B16" s="20" t="s">
        <v>4</v>
      </c>
      <c r="C16" s="26" t="s">
        <v>5</v>
      </c>
      <c r="D16" s="27"/>
      <c r="E16" s="28"/>
      <c r="F16" s="19"/>
      <c r="G16" s="19"/>
      <c r="H16" s="19"/>
      <c r="I16" s="19"/>
      <c r="J16" s="19"/>
      <c r="K16" s="19"/>
      <c r="L16" s="18"/>
      <c r="M16" s="18"/>
      <c r="N16" s="18"/>
      <c r="O16" s="18"/>
      <c r="P16" s="18"/>
      <c r="Q16" s="18"/>
      <c r="R16" s="35"/>
      <c r="S16" s="35"/>
    </row>
    <row r="17" spans="1:24" ht="0.75" hidden="1" customHeight="1" x14ac:dyDescent="0.25">
      <c r="A17" s="18"/>
      <c r="B17" s="20" t="s">
        <v>6</v>
      </c>
      <c r="C17" s="26" t="s">
        <v>7</v>
      </c>
      <c r="D17" s="27"/>
      <c r="E17" s="28"/>
      <c r="F17" s="19"/>
      <c r="G17" s="19"/>
      <c r="H17" s="19"/>
      <c r="I17" s="19"/>
      <c r="J17" s="19"/>
      <c r="K17" s="19"/>
      <c r="L17" s="18"/>
      <c r="M17" s="18"/>
      <c r="N17" s="18"/>
      <c r="O17" s="18"/>
      <c r="P17" s="18"/>
      <c r="Q17" s="18"/>
      <c r="R17" s="35"/>
      <c r="S17" s="35"/>
    </row>
    <row r="18" spans="1:24" ht="39.75" customHeight="1" x14ac:dyDescent="0.25">
      <c r="A18" s="129" t="s">
        <v>108</v>
      </c>
      <c r="B18" s="132" t="s">
        <v>8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3" t="s">
        <v>110</v>
      </c>
      <c r="M18" s="133"/>
      <c r="N18" s="56"/>
      <c r="O18" s="133" t="s">
        <v>110</v>
      </c>
      <c r="P18" s="133"/>
      <c r="Q18" s="56"/>
      <c r="R18" s="133" t="s">
        <v>117</v>
      </c>
      <c r="S18" s="133"/>
    </row>
    <row r="19" spans="1:24" ht="23.25" customHeight="1" x14ac:dyDescent="0.25">
      <c r="A19" s="130"/>
      <c r="B19" s="134" t="s">
        <v>9</v>
      </c>
      <c r="C19" s="134"/>
      <c r="D19" s="134"/>
      <c r="E19" s="134"/>
      <c r="F19" s="134"/>
      <c r="G19" s="134"/>
      <c r="H19" s="42">
        <f>SUM(H23:H32)</f>
        <v>343061350</v>
      </c>
      <c r="I19" s="42">
        <f>SUM(I23:I32)</f>
        <v>79914125.37000002</v>
      </c>
      <c r="J19" s="42">
        <f>SUM(J23:J32)</f>
        <v>422975475.37</v>
      </c>
      <c r="K19" s="43"/>
      <c r="L19" s="78"/>
      <c r="M19" s="77"/>
      <c r="N19" s="78"/>
      <c r="O19" s="79"/>
      <c r="P19" s="77"/>
      <c r="Q19" s="78"/>
      <c r="R19" s="79"/>
      <c r="S19" s="77"/>
    </row>
    <row r="20" spans="1:24" ht="61.5" customHeight="1" x14ac:dyDescent="0.25">
      <c r="A20" s="130"/>
      <c r="B20" s="135" t="s">
        <v>10</v>
      </c>
      <c r="C20" s="136" t="s">
        <v>11</v>
      </c>
      <c r="D20" s="136"/>
      <c r="E20" s="136"/>
      <c r="F20" s="135" t="s">
        <v>12</v>
      </c>
      <c r="G20" s="135" t="s">
        <v>13</v>
      </c>
      <c r="H20" s="135" t="s">
        <v>14</v>
      </c>
      <c r="I20" s="135" t="s">
        <v>15</v>
      </c>
      <c r="J20" s="135" t="s">
        <v>16</v>
      </c>
      <c r="K20" s="135" t="s">
        <v>17</v>
      </c>
      <c r="L20" s="137" t="s">
        <v>115</v>
      </c>
      <c r="M20" s="138"/>
      <c r="N20" s="57"/>
      <c r="O20" s="137" t="s">
        <v>115</v>
      </c>
      <c r="P20" s="138"/>
      <c r="Q20" s="56"/>
      <c r="R20" s="80" t="s">
        <v>18</v>
      </c>
      <c r="S20" s="80" t="s">
        <v>19</v>
      </c>
    </row>
    <row r="21" spans="1:24" ht="77.25" customHeight="1" x14ac:dyDescent="0.25">
      <c r="A21" s="131"/>
      <c r="B21" s="135"/>
      <c r="C21" s="62" t="s">
        <v>20</v>
      </c>
      <c r="D21" s="62" t="s">
        <v>21</v>
      </c>
      <c r="E21" s="62" t="s">
        <v>22</v>
      </c>
      <c r="F21" s="135"/>
      <c r="G21" s="135"/>
      <c r="H21" s="135"/>
      <c r="I21" s="135"/>
      <c r="J21" s="135"/>
      <c r="K21" s="135"/>
      <c r="L21" s="56" t="s">
        <v>116</v>
      </c>
      <c r="M21" s="56" t="s">
        <v>111</v>
      </c>
      <c r="N21" s="56" t="s">
        <v>112</v>
      </c>
      <c r="O21" s="56" t="s">
        <v>113</v>
      </c>
      <c r="P21" s="56" t="s">
        <v>114</v>
      </c>
      <c r="Q21" s="56" t="s">
        <v>107</v>
      </c>
      <c r="R21" s="56" t="s">
        <v>23</v>
      </c>
      <c r="S21" s="56" t="s">
        <v>24</v>
      </c>
    </row>
    <row r="22" spans="1:24" ht="35.25" customHeight="1" x14ac:dyDescent="0.25">
      <c r="A22" s="45"/>
      <c r="B22" s="44"/>
      <c r="C22" s="46"/>
      <c r="D22" s="46"/>
      <c r="E22" s="46"/>
      <c r="F22" s="44"/>
      <c r="G22" s="44"/>
      <c r="H22" s="47">
        <f t="shared" ref="H22:Q22" si="0">SUM(H23:H32)</f>
        <v>343061350</v>
      </c>
      <c r="I22" s="47">
        <f t="shared" si="0"/>
        <v>79914125.37000002</v>
      </c>
      <c r="J22" s="47">
        <f t="shared" si="0"/>
        <v>422975475.37</v>
      </c>
      <c r="K22" s="47">
        <f t="shared" si="0"/>
        <v>85146</v>
      </c>
      <c r="L22" s="47">
        <f t="shared" si="0"/>
        <v>85146</v>
      </c>
      <c r="M22" s="47">
        <f t="shared" si="0"/>
        <v>422975475.37</v>
      </c>
      <c r="N22" s="47">
        <f t="shared" si="0"/>
        <v>422975475.37</v>
      </c>
      <c r="O22" s="47">
        <f t="shared" si="0"/>
        <v>138383</v>
      </c>
      <c r="P22" s="47">
        <f t="shared" si="0"/>
        <v>384996471.61999995</v>
      </c>
      <c r="Q22" s="47">
        <f t="shared" si="0"/>
        <v>384996471.61999995</v>
      </c>
      <c r="R22" s="47">
        <f>O22/L22*100</f>
        <v>162.52436990580884</v>
      </c>
      <c r="S22" s="53">
        <f>Q22/N22*100</f>
        <v>91.020991532244807</v>
      </c>
    </row>
    <row r="23" spans="1:24" ht="43.5" customHeight="1" x14ac:dyDescent="0.25">
      <c r="A23" s="84">
        <v>5874</v>
      </c>
      <c r="B23" s="87" t="s">
        <v>25</v>
      </c>
      <c r="C23" s="113">
        <v>3</v>
      </c>
      <c r="D23" s="113">
        <v>3.3</v>
      </c>
      <c r="E23" s="113" t="s">
        <v>26</v>
      </c>
      <c r="F23" s="111" t="s">
        <v>27</v>
      </c>
      <c r="G23" s="17" t="s">
        <v>28</v>
      </c>
      <c r="H23" s="63">
        <v>25164357</v>
      </c>
      <c r="I23" s="63">
        <v>34579399.920000002</v>
      </c>
      <c r="J23" s="63">
        <v>59743756.920000002</v>
      </c>
      <c r="K23" s="108">
        <v>71500</v>
      </c>
      <c r="L23" s="103">
        <v>71500</v>
      </c>
      <c r="M23" s="63">
        <v>59743756.920000002</v>
      </c>
      <c r="N23" s="103">
        <f>M23+M24</f>
        <v>383747310.31</v>
      </c>
      <c r="O23" s="141">
        <v>107340</v>
      </c>
      <c r="P23" s="64">
        <v>25288676.649999999</v>
      </c>
      <c r="Q23" s="91">
        <f>P23+P24</f>
        <v>346764059.31</v>
      </c>
      <c r="R23" s="141">
        <f>O23/L23*100</f>
        <v>150.12587412587413</v>
      </c>
      <c r="S23" s="105">
        <f>Q23/N23*100</f>
        <v>90.362603201016825</v>
      </c>
      <c r="V23" s="5"/>
      <c r="W23" s="5"/>
    </row>
    <row r="24" spans="1:24" ht="41.25" customHeight="1" x14ac:dyDescent="0.25">
      <c r="A24" s="84"/>
      <c r="B24" s="144"/>
      <c r="C24" s="114"/>
      <c r="D24" s="114"/>
      <c r="E24" s="114"/>
      <c r="F24" s="112"/>
      <c r="G24" s="17" t="s">
        <v>29</v>
      </c>
      <c r="H24" s="63">
        <v>279272000</v>
      </c>
      <c r="I24" s="63">
        <v>44731553.390000001</v>
      </c>
      <c r="J24" s="63">
        <v>324003553.38999999</v>
      </c>
      <c r="K24" s="119"/>
      <c r="L24" s="104"/>
      <c r="M24" s="63">
        <v>324003553.38999999</v>
      </c>
      <c r="N24" s="104"/>
      <c r="O24" s="142"/>
      <c r="P24" s="64">
        <v>321475382.66000003</v>
      </c>
      <c r="Q24" s="91"/>
      <c r="R24" s="142"/>
      <c r="S24" s="105"/>
      <c r="W24" s="5"/>
      <c r="X24" s="5"/>
    </row>
    <row r="25" spans="1:24" ht="65.25" customHeight="1" x14ac:dyDescent="0.25">
      <c r="A25" s="58" t="s">
        <v>30</v>
      </c>
      <c r="B25" s="17" t="s">
        <v>31</v>
      </c>
      <c r="C25" s="61">
        <v>3</v>
      </c>
      <c r="D25" s="61">
        <v>3.3</v>
      </c>
      <c r="E25" s="61" t="s">
        <v>26</v>
      </c>
      <c r="F25" s="59" t="s">
        <v>32</v>
      </c>
      <c r="G25" s="17" t="s">
        <v>33</v>
      </c>
      <c r="H25" s="63">
        <v>5015000</v>
      </c>
      <c r="I25" s="63">
        <v>5129208.87</v>
      </c>
      <c r="J25" s="63">
        <f t="shared" ref="J25" si="1">H25+I25</f>
        <v>10144208.870000001</v>
      </c>
      <c r="K25" s="67">
        <v>35</v>
      </c>
      <c r="L25" s="67">
        <v>35</v>
      </c>
      <c r="M25" s="63">
        <v>10144208.870000001</v>
      </c>
      <c r="N25" s="69">
        <f>M25</f>
        <v>10144208.870000001</v>
      </c>
      <c r="O25" s="69">
        <v>39</v>
      </c>
      <c r="P25" s="64">
        <v>10139537.719999999</v>
      </c>
      <c r="Q25" s="64">
        <f>P25</f>
        <v>10139537.719999999</v>
      </c>
      <c r="R25" s="64">
        <f>O25/L25*100</f>
        <v>111.42857142857143</v>
      </c>
      <c r="S25" s="64">
        <f>P25/M25*100</f>
        <v>99.95395254514311</v>
      </c>
      <c r="U25" s="5"/>
      <c r="W25" s="5"/>
    </row>
    <row r="26" spans="1:24" ht="66" customHeight="1" x14ac:dyDescent="0.25">
      <c r="A26" s="58">
        <v>6809</v>
      </c>
      <c r="B26" s="17" t="s">
        <v>34</v>
      </c>
      <c r="C26" s="61">
        <v>3</v>
      </c>
      <c r="D26" s="61">
        <v>3.3</v>
      </c>
      <c r="E26" s="61" t="s">
        <v>26</v>
      </c>
      <c r="F26" s="59" t="s">
        <v>35</v>
      </c>
      <c r="G26" s="17" t="s">
        <v>36</v>
      </c>
      <c r="H26" s="63">
        <v>5571600</v>
      </c>
      <c r="I26" s="63">
        <v>1083697.45</v>
      </c>
      <c r="J26" s="63">
        <v>6655297.4500000002</v>
      </c>
      <c r="K26" s="67">
        <v>8</v>
      </c>
      <c r="L26" s="67">
        <v>8</v>
      </c>
      <c r="M26" s="63">
        <v>6655297.4500000002</v>
      </c>
      <c r="N26" s="65">
        <f>M26</f>
        <v>6655297.4500000002</v>
      </c>
      <c r="O26" s="69">
        <v>11</v>
      </c>
      <c r="P26" s="64">
        <v>6505296.0700000003</v>
      </c>
      <c r="Q26" s="64">
        <f>P26</f>
        <v>6505296.0700000003</v>
      </c>
      <c r="R26" s="64">
        <f>O26/L26*100</f>
        <v>137.5</v>
      </c>
      <c r="S26" s="64">
        <f>P26/N26*100</f>
        <v>97.746135599093321</v>
      </c>
      <c r="W26" s="5"/>
    </row>
    <row r="27" spans="1:24" ht="60" customHeight="1" x14ac:dyDescent="0.25">
      <c r="A27" s="84">
        <v>6810</v>
      </c>
      <c r="B27" s="85" t="s">
        <v>37</v>
      </c>
      <c r="C27" s="86">
        <v>3</v>
      </c>
      <c r="D27" s="86">
        <v>3.3</v>
      </c>
      <c r="E27" s="86" t="s">
        <v>26</v>
      </c>
      <c r="F27" s="85" t="s">
        <v>38</v>
      </c>
      <c r="G27" s="17" t="s">
        <v>39</v>
      </c>
      <c r="H27" s="63">
        <v>640000</v>
      </c>
      <c r="I27" s="66">
        <v>-19744</v>
      </c>
      <c r="J27" s="63">
        <v>620256</v>
      </c>
      <c r="K27" s="90">
        <v>4903</v>
      </c>
      <c r="L27" s="90">
        <v>4903</v>
      </c>
      <c r="M27" s="63">
        <v>620256</v>
      </c>
      <c r="N27" s="92">
        <f>M27+M28+M29</f>
        <v>11126272.870000001</v>
      </c>
      <c r="O27" s="103">
        <v>13702</v>
      </c>
      <c r="P27" s="64">
        <v>594060</v>
      </c>
      <c r="Q27" s="91">
        <f>P27+P28+P29</f>
        <v>11100076.869999999</v>
      </c>
      <c r="R27" s="139">
        <f>O27/L27*100</f>
        <v>279.4615541505201</v>
      </c>
      <c r="S27" s="107">
        <f>Q27/N27*100</f>
        <v>99.764557275324123</v>
      </c>
      <c r="W27" s="5"/>
    </row>
    <row r="28" spans="1:24" ht="75" customHeight="1" x14ac:dyDescent="0.25">
      <c r="A28" s="84"/>
      <c r="B28" s="85"/>
      <c r="C28" s="86"/>
      <c r="D28" s="86"/>
      <c r="E28" s="86"/>
      <c r="F28" s="85"/>
      <c r="G28" s="17" t="s">
        <v>41</v>
      </c>
      <c r="H28" s="74">
        <v>395000</v>
      </c>
      <c r="I28" s="66">
        <v>-174758.28</v>
      </c>
      <c r="J28" s="63">
        <v>220241.72</v>
      </c>
      <c r="K28" s="90"/>
      <c r="L28" s="90"/>
      <c r="M28" s="63">
        <v>220241.72</v>
      </c>
      <c r="N28" s="92"/>
      <c r="O28" s="104"/>
      <c r="P28" s="64">
        <v>220241.72</v>
      </c>
      <c r="Q28" s="91"/>
      <c r="R28" s="140"/>
      <c r="S28" s="107"/>
      <c r="W28" s="5"/>
    </row>
    <row r="29" spans="1:24" ht="56.25" customHeight="1" x14ac:dyDescent="0.25">
      <c r="A29" s="84"/>
      <c r="B29" s="85"/>
      <c r="C29" s="86"/>
      <c r="D29" s="86"/>
      <c r="E29" s="86"/>
      <c r="F29" s="85"/>
      <c r="G29" s="17" t="s">
        <v>42</v>
      </c>
      <c r="H29" s="74">
        <v>12999940</v>
      </c>
      <c r="I29" s="66">
        <v>-2714164.85</v>
      </c>
      <c r="J29" s="63">
        <v>10285775.15</v>
      </c>
      <c r="K29" s="90"/>
      <c r="L29" s="90"/>
      <c r="M29" s="63">
        <v>10285775.15</v>
      </c>
      <c r="N29" s="92"/>
      <c r="O29" s="143"/>
      <c r="P29" s="64">
        <v>10285775.149999999</v>
      </c>
      <c r="Q29" s="91"/>
      <c r="R29" s="140"/>
      <c r="S29" s="107"/>
      <c r="U29" s="5"/>
      <c r="W29" s="5"/>
    </row>
    <row r="30" spans="1:24" ht="91.5" customHeight="1" x14ac:dyDescent="0.25">
      <c r="A30" s="58">
        <v>6811</v>
      </c>
      <c r="B30" s="17" t="s">
        <v>43</v>
      </c>
      <c r="C30" s="61">
        <v>3</v>
      </c>
      <c r="D30" s="61">
        <v>3.3</v>
      </c>
      <c r="E30" s="61" t="s">
        <v>26</v>
      </c>
      <c r="F30" s="59" t="s">
        <v>44</v>
      </c>
      <c r="G30" s="17" t="s">
        <v>45</v>
      </c>
      <c r="H30" s="74">
        <v>2059448</v>
      </c>
      <c r="I30" s="66">
        <v>-179151</v>
      </c>
      <c r="J30" s="74">
        <v>1880297</v>
      </c>
      <c r="K30" s="67">
        <v>2700</v>
      </c>
      <c r="L30" s="67">
        <v>2700</v>
      </c>
      <c r="M30" s="74">
        <v>1880297</v>
      </c>
      <c r="N30" s="69">
        <f>M30</f>
        <v>1880297</v>
      </c>
      <c r="O30" s="69">
        <v>2310</v>
      </c>
      <c r="P30" s="64">
        <v>1880296.2</v>
      </c>
      <c r="Q30" s="64">
        <f>P30</f>
        <v>1880296.2</v>
      </c>
      <c r="R30" s="64">
        <f>O30/L30*100</f>
        <v>85.555555555555557</v>
      </c>
      <c r="S30" s="68">
        <f>Q30/N30*100</f>
        <v>99.999957453529944</v>
      </c>
      <c r="U30" s="5"/>
      <c r="W30" s="5"/>
    </row>
    <row r="31" spans="1:24" ht="78" customHeight="1" x14ac:dyDescent="0.25">
      <c r="A31" s="84">
        <v>6812</v>
      </c>
      <c r="B31" s="85" t="s">
        <v>46</v>
      </c>
      <c r="C31" s="86">
        <v>3</v>
      </c>
      <c r="D31" s="86">
        <v>3.3</v>
      </c>
      <c r="E31" s="86" t="s">
        <v>26</v>
      </c>
      <c r="F31" s="85" t="s">
        <v>47</v>
      </c>
      <c r="G31" s="17" t="s">
        <v>48</v>
      </c>
      <c r="H31" s="74">
        <v>9124005</v>
      </c>
      <c r="I31" s="66">
        <v>-4484123.42</v>
      </c>
      <c r="J31" s="63">
        <v>4639881.58</v>
      </c>
      <c r="K31" s="90">
        <v>6000</v>
      </c>
      <c r="L31" s="90">
        <v>6000</v>
      </c>
      <c r="M31" s="63">
        <v>4639881.58</v>
      </c>
      <c r="N31" s="92">
        <f>M31+M32</f>
        <v>9422088.870000001</v>
      </c>
      <c r="O31" s="103">
        <v>14981</v>
      </c>
      <c r="P31" s="64">
        <v>4632691.51</v>
      </c>
      <c r="Q31" s="91">
        <f>P31+P32</f>
        <v>8607205.4499999993</v>
      </c>
      <c r="R31" s="139">
        <f>O31/L31*100</f>
        <v>249.68333333333334</v>
      </c>
      <c r="S31" s="105">
        <f>Q31/N31*100</f>
        <v>91.351350732908116</v>
      </c>
      <c r="U31" s="5"/>
      <c r="W31" s="5"/>
    </row>
    <row r="32" spans="1:24" ht="54" customHeight="1" x14ac:dyDescent="0.25">
      <c r="A32" s="84"/>
      <c r="B32" s="85"/>
      <c r="C32" s="86"/>
      <c r="D32" s="86">
        <v>3.3</v>
      </c>
      <c r="E32" s="86" t="s">
        <v>26</v>
      </c>
      <c r="F32" s="85"/>
      <c r="G32" s="17" t="s">
        <v>49</v>
      </c>
      <c r="H32" s="74">
        <v>2820000</v>
      </c>
      <c r="I32" s="74">
        <v>1962207.29</v>
      </c>
      <c r="J32" s="63">
        <v>4782207.29</v>
      </c>
      <c r="K32" s="90"/>
      <c r="L32" s="90"/>
      <c r="M32" s="63">
        <v>4782207.29</v>
      </c>
      <c r="N32" s="92"/>
      <c r="O32" s="143"/>
      <c r="P32" s="64">
        <v>3974513.94</v>
      </c>
      <c r="Q32" s="91"/>
      <c r="R32" s="140"/>
      <c r="S32" s="105"/>
      <c r="U32" s="5"/>
      <c r="W32" s="5"/>
    </row>
    <row r="33" spans="1:23" ht="26.25" customHeight="1" x14ac:dyDescent="0.25">
      <c r="A33" s="134" t="s">
        <v>50</v>
      </c>
      <c r="B33" s="134"/>
      <c r="C33" s="134"/>
      <c r="D33" s="134"/>
      <c r="E33" s="134"/>
      <c r="F33" s="134"/>
      <c r="G33" s="134"/>
      <c r="H33" s="48">
        <f>SUM(H34:H36)</f>
        <v>19548000</v>
      </c>
      <c r="I33" s="48">
        <f>SUM(I34:I36)</f>
        <v>-6727931.6299999999</v>
      </c>
      <c r="J33" s="48">
        <f>SUM(J34:J36)</f>
        <v>12820068.369999999</v>
      </c>
      <c r="K33" s="48">
        <f>SUM(K34:K36)</f>
        <v>16780</v>
      </c>
      <c r="L33" s="48">
        <f>SUM(L34:L36)</f>
        <v>16780</v>
      </c>
      <c r="M33" s="48">
        <f t="shared" ref="M33:Q33" si="2">SUM(M34:M36)</f>
        <v>12820068.369999999</v>
      </c>
      <c r="N33" s="48">
        <f t="shared" si="2"/>
        <v>12820068.369999999</v>
      </c>
      <c r="O33" s="48">
        <f>O34+O36</f>
        <v>6193</v>
      </c>
      <c r="P33" s="48">
        <f t="shared" si="2"/>
        <v>12775462.969999999</v>
      </c>
      <c r="Q33" s="48">
        <f t="shared" si="2"/>
        <v>12775462.969999999</v>
      </c>
      <c r="R33" s="49">
        <f>O33/L33*100</f>
        <v>36.907032181168056</v>
      </c>
      <c r="S33" s="49">
        <f>P33/M33*100</f>
        <v>99.652065818117009</v>
      </c>
      <c r="U33" s="5"/>
    </row>
    <row r="34" spans="1:23" ht="54" customHeight="1" x14ac:dyDescent="0.25">
      <c r="A34" s="84">
        <v>6814</v>
      </c>
      <c r="B34" s="85" t="s">
        <v>51</v>
      </c>
      <c r="C34" s="86">
        <v>2</v>
      </c>
      <c r="D34" s="86">
        <v>2.2999999999999998</v>
      </c>
      <c r="E34" s="86" t="s">
        <v>52</v>
      </c>
      <c r="F34" s="85" t="s">
        <v>53</v>
      </c>
      <c r="G34" s="17" t="s">
        <v>54</v>
      </c>
      <c r="H34" s="70">
        <v>18098000</v>
      </c>
      <c r="I34" s="66">
        <v>-6315662.5300000003</v>
      </c>
      <c r="J34" s="63">
        <v>11782337.469999999</v>
      </c>
      <c r="K34" s="90">
        <v>12780</v>
      </c>
      <c r="L34" s="92">
        <v>12780</v>
      </c>
      <c r="M34" s="63">
        <v>11782337.469999999</v>
      </c>
      <c r="N34" s="92">
        <f>M34+M35</f>
        <v>12424967.469999999</v>
      </c>
      <c r="O34" s="92">
        <v>2507</v>
      </c>
      <c r="P34" s="64">
        <v>11737732.969999999</v>
      </c>
      <c r="Q34" s="91">
        <f>P34+P35</f>
        <v>12380362.969999999</v>
      </c>
      <c r="R34" s="107">
        <f>O34/L34*100</f>
        <v>19.616588419405321</v>
      </c>
      <c r="S34" s="105">
        <f>Q34/N34*100</f>
        <v>99.641009120485052</v>
      </c>
      <c r="W34" s="5"/>
    </row>
    <row r="35" spans="1:23" ht="47.25" customHeight="1" x14ac:dyDescent="0.25">
      <c r="A35" s="84"/>
      <c r="B35" s="85"/>
      <c r="C35" s="86"/>
      <c r="D35" s="86"/>
      <c r="E35" s="86"/>
      <c r="F35" s="85"/>
      <c r="G35" s="17" t="s">
        <v>55</v>
      </c>
      <c r="H35" s="70">
        <v>655000</v>
      </c>
      <c r="I35" s="71">
        <v>-12370</v>
      </c>
      <c r="J35" s="63">
        <v>642630</v>
      </c>
      <c r="K35" s="90"/>
      <c r="L35" s="92"/>
      <c r="M35" s="63">
        <v>642630</v>
      </c>
      <c r="N35" s="92"/>
      <c r="O35" s="92"/>
      <c r="P35" s="64">
        <v>642630</v>
      </c>
      <c r="Q35" s="91"/>
      <c r="R35" s="107"/>
      <c r="S35" s="105"/>
      <c r="W35" s="5"/>
    </row>
    <row r="36" spans="1:23" ht="57.75" customHeight="1" x14ac:dyDescent="0.25">
      <c r="A36" s="58">
        <v>6813</v>
      </c>
      <c r="B36" s="17" t="s">
        <v>56</v>
      </c>
      <c r="C36" s="61">
        <v>2</v>
      </c>
      <c r="D36" s="61">
        <v>2.2999999999999998</v>
      </c>
      <c r="E36" s="61" t="s">
        <v>52</v>
      </c>
      <c r="F36" s="59" t="s">
        <v>47</v>
      </c>
      <c r="G36" s="17" t="s">
        <v>57</v>
      </c>
      <c r="H36" s="70">
        <v>795000</v>
      </c>
      <c r="I36" s="66">
        <v>-399899.1</v>
      </c>
      <c r="J36" s="63">
        <v>395100.9</v>
      </c>
      <c r="K36" s="67">
        <v>4000</v>
      </c>
      <c r="L36" s="74">
        <v>4000</v>
      </c>
      <c r="M36" s="63">
        <v>395100.9</v>
      </c>
      <c r="N36" s="69">
        <f>M36</f>
        <v>395100.9</v>
      </c>
      <c r="O36" s="69">
        <v>3686</v>
      </c>
      <c r="P36" s="72">
        <v>395100</v>
      </c>
      <c r="Q36" s="72">
        <f>P36</f>
        <v>395100</v>
      </c>
      <c r="R36" s="69">
        <f>O36/L36*100</f>
        <v>92.15</v>
      </c>
      <c r="S36" s="64">
        <f>Q36/N36*100</f>
        <v>99.999772210086078</v>
      </c>
      <c r="W36" s="5"/>
    </row>
    <row r="37" spans="1:23" ht="18.75" customHeight="1" x14ac:dyDescent="0.25">
      <c r="A37" s="134" t="s">
        <v>58</v>
      </c>
      <c r="B37" s="134"/>
      <c r="C37" s="134"/>
      <c r="D37" s="134"/>
      <c r="E37" s="134"/>
      <c r="F37" s="134"/>
      <c r="G37" s="134"/>
      <c r="H37" s="48">
        <f t="shared" ref="H37:N37" si="3">SUM(H38:H55)</f>
        <v>402600000</v>
      </c>
      <c r="I37" s="48">
        <f t="shared" si="3"/>
        <v>-318996374.27000004</v>
      </c>
      <c r="J37" s="48">
        <f t="shared" si="3"/>
        <v>83603625.729999989</v>
      </c>
      <c r="K37" s="48">
        <f t="shared" si="3"/>
        <v>96630</v>
      </c>
      <c r="L37" s="48">
        <f t="shared" si="3"/>
        <v>96630</v>
      </c>
      <c r="M37" s="48">
        <f t="shared" si="3"/>
        <v>83603625.729999989</v>
      </c>
      <c r="N37" s="48">
        <f t="shared" si="3"/>
        <v>83603625.729999989</v>
      </c>
      <c r="O37" s="50">
        <f>O50</f>
        <v>606</v>
      </c>
      <c r="P37" s="50">
        <f>SUM(P38:P55)</f>
        <v>49266357.399999999</v>
      </c>
      <c r="Q37" s="50">
        <f>Q38+Q40+Q42+Q45+Q47+Q50</f>
        <v>49266357.400000006</v>
      </c>
      <c r="R37" s="49">
        <f>O37/L37*100</f>
        <v>0.62713443030114868</v>
      </c>
      <c r="S37" s="49">
        <f>Q37/N37*100</f>
        <v>58.928493794165036</v>
      </c>
    </row>
    <row r="38" spans="1:23" s="4" customFormat="1" ht="55.5" customHeight="1" x14ac:dyDescent="0.25">
      <c r="A38" s="84">
        <v>7464</v>
      </c>
      <c r="B38" s="85" t="s">
        <v>59</v>
      </c>
      <c r="C38" s="118">
        <v>3</v>
      </c>
      <c r="D38" s="118">
        <v>3.4</v>
      </c>
      <c r="E38" s="118" t="s">
        <v>60</v>
      </c>
      <c r="F38" s="85" t="s">
        <v>61</v>
      </c>
      <c r="G38" s="17" t="s">
        <v>62</v>
      </c>
      <c r="H38" s="69">
        <v>35175528</v>
      </c>
      <c r="I38" s="66">
        <v>-31896553.5</v>
      </c>
      <c r="J38" s="63">
        <v>3278974.5</v>
      </c>
      <c r="K38" s="90">
        <v>3660</v>
      </c>
      <c r="L38" s="92">
        <v>3660</v>
      </c>
      <c r="M38" s="63">
        <v>3278974.5</v>
      </c>
      <c r="N38" s="91">
        <f>M38+M39</f>
        <v>41199752.269999996</v>
      </c>
      <c r="O38" s="92" t="s">
        <v>40</v>
      </c>
      <c r="P38" s="72">
        <v>1576602.78</v>
      </c>
      <c r="Q38" s="91">
        <f>P38+P39</f>
        <v>27497379.609999999</v>
      </c>
      <c r="R38" s="145" t="s">
        <v>40</v>
      </c>
      <c r="S38" s="105">
        <f>Q38/N38*100</f>
        <v>66.741613953884098</v>
      </c>
      <c r="T38" s="1"/>
      <c r="W38" s="11"/>
    </row>
    <row r="39" spans="1:23" s="4" customFormat="1" ht="69.75" customHeight="1" x14ac:dyDescent="0.25">
      <c r="A39" s="84"/>
      <c r="B39" s="85"/>
      <c r="C39" s="118"/>
      <c r="D39" s="118"/>
      <c r="E39" s="118"/>
      <c r="F39" s="85"/>
      <c r="G39" s="17" t="s">
        <v>63</v>
      </c>
      <c r="H39" s="69">
        <v>126193912</v>
      </c>
      <c r="I39" s="66">
        <v>-88273134.230000004</v>
      </c>
      <c r="J39" s="63">
        <v>37920777.769999996</v>
      </c>
      <c r="K39" s="90"/>
      <c r="L39" s="92"/>
      <c r="M39" s="63">
        <v>37920777.769999996</v>
      </c>
      <c r="N39" s="91"/>
      <c r="O39" s="92"/>
      <c r="P39" s="64">
        <v>25920776.829999998</v>
      </c>
      <c r="Q39" s="91"/>
      <c r="R39" s="145"/>
      <c r="S39" s="105"/>
      <c r="T39" s="1"/>
      <c r="W39" s="11"/>
    </row>
    <row r="40" spans="1:23" ht="51.75" customHeight="1" x14ac:dyDescent="0.25">
      <c r="A40" s="84">
        <v>7465</v>
      </c>
      <c r="B40" s="85" t="s">
        <v>64</v>
      </c>
      <c r="C40" s="118">
        <v>3</v>
      </c>
      <c r="D40" s="118">
        <v>3.4</v>
      </c>
      <c r="E40" s="118" t="s">
        <v>60</v>
      </c>
      <c r="F40" s="85" t="s">
        <v>65</v>
      </c>
      <c r="G40" s="17" t="s">
        <v>66</v>
      </c>
      <c r="H40" s="69">
        <v>15042720</v>
      </c>
      <c r="I40" s="66">
        <v>-1326665</v>
      </c>
      <c r="J40" s="63">
        <v>13716055</v>
      </c>
      <c r="K40" s="90">
        <v>2000</v>
      </c>
      <c r="L40" s="92">
        <v>2000</v>
      </c>
      <c r="M40" s="63">
        <v>13716055</v>
      </c>
      <c r="N40" s="91">
        <f>M40+M41</f>
        <v>18728140</v>
      </c>
      <c r="O40" s="92" t="s">
        <v>40</v>
      </c>
      <c r="P40" s="72">
        <v>13692054.08</v>
      </c>
      <c r="Q40" s="91">
        <f>P40+P41</f>
        <v>18704138.920000002</v>
      </c>
      <c r="R40" s="145" t="s">
        <v>40</v>
      </c>
      <c r="S40" s="91">
        <f>Q40/N40*100</f>
        <v>99.871844828156995</v>
      </c>
      <c r="W40" s="11"/>
    </row>
    <row r="41" spans="1:23" ht="69.75" customHeight="1" x14ac:dyDescent="0.25">
      <c r="A41" s="84"/>
      <c r="B41" s="85"/>
      <c r="C41" s="118"/>
      <c r="D41" s="118"/>
      <c r="E41" s="118"/>
      <c r="F41" s="85"/>
      <c r="G41" s="17" t="s">
        <v>63</v>
      </c>
      <c r="H41" s="69">
        <v>71202808</v>
      </c>
      <c r="I41" s="66">
        <v>-66190723</v>
      </c>
      <c r="J41" s="63">
        <v>5012085</v>
      </c>
      <c r="K41" s="90"/>
      <c r="L41" s="92"/>
      <c r="M41" s="63">
        <v>5012085</v>
      </c>
      <c r="N41" s="91"/>
      <c r="O41" s="92"/>
      <c r="P41" s="72">
        <v>5012084.84</v>
      </c>
      <c r="Q41" s="91"/>
      <c r="R41" s="145"/>
      <c r="S41" s="91"/>
      <c r="W41" s="11"/>
    </row>
    <row r="42" spans="1:23" ht="51.75" customHeight="1" x14ac:dyDescent="0.25">
      <c r="A42" s="84">
        <v>7466</v>
      </c>
      <c r="B42" s="85" t="s">
        <v>67</v>
      </c>
      <c r="C42" s="118">
        <v>3</v>
      </c>
      <c r="D42" s="118">
        <v>3.4</v>
      </c>
      <c r="E42" s="118" t="s">
        <v>60</v>
      </c>
      <c r="F42" s="85" t="s">
        <v>68</v>
      </c>
      <c r="G42" s="17" t="s">
        <v>66</v>
      </c>
      <c r="H42" s="73">
        <v>7514240</v>
      </c>
      <c r="I42" s="66">
        <v>-7514240</v>
      </c>
      <c r="J42" s="63">
        <v>0</v>
      </c>
      <c r="K42" s="90">
        <v>940</v>
      </c>
      <c r="L42" s="92">
        <v>940</v>
      </c>
      <c r="M42" s="63">
        <v>0</v>
      </c>
      <c r="N42" s="91">
        <f>M42+M43</f>
        <v>1350098.7699999996</v>
      </c>
      <c r="O42" s="92" t="s">
        <v>40</v>
      </c>
      <c r="P42" s="72"/>
      <c r="Q42" s="91">
        <f>P43</f>
        <v>130095</v>
      </c>
      <c r="R42" s="145" t="s">
        <v>40</v>
      </c>
      <c r="S42" s="91">
        <f>Q42/N42*100</f>
        <v>9.6359616711598104</v>
      </c>
      <c r="W42" s="11"/>
    </row>
    <row r="43" spans="1:23" ht="66.75" customHeight="1" x14ac:dyDescent="0.25">
      <c r="A43" s="84"/>
      <c r="B43" s="85"/>
      <c r="C43" s="118"/>
      <c r="D43" s="118"/>
      <c r="E43" s="118"/>
      <c r="F43" s="85"/>
      <c r="G43" s="17" t="s">
        <v>63</v>
      </c>
      <c r="H43" s="73">
        <v>31640240</v>
      </c>
      <c r="I43" s="73">
        <v>-30290141.23</v>
      </c>
      <c r="J43" s="63">
        <v>1350098.7699999996</v>
      </c>
      <c r="K43" s="90"/>
      <c r="L43" s="92"/>
      <c r="M43" s="63">
        <v>1350098.7699999996</v>
      </c>
      <c r="N43" s="91"/>
      <c r="O43" s="92"/>
      <c r="P43" s="72">
        <v>130095</v>
      </c>
      <c r="Q43" s="91"/>
      <c r="R43" s="145"/>
      <c r="S43" s="91"/>
      <c r="W43" s="11"/>
    </row>
    <row r="44" spans="1:23" ht="56.25" customHeight="1" x14ac:dyDescent="0.25">
      <c r="A44" s="58">
        <v>7467</v>
      </c>
      <c r="B44" s="17" t="s">
        <v>69</v>
      </c>
      <c r="C44" s="61">
        <v>3</v>
      </c>
      <c r="D44" s="61">
        <v>3.4</v>
      </c>
      <c r="E44" s="61" t="s">
        <v>60</v>
      </c>
      <c r="F44" s="17" t="s">
        <v>70</v>
      </c>
      <c r="G44" s="17" t="s">
        <v>71</v>
      </c>
      <c r="H44" s="73">
        <v>19875528</v>
      </c>
      <c r="I44" s="66">
        <v>-6427528</v>
      </c>
      <c r="J44" s="63">
        <v>13448000</v>
      </c>
      <c r="K44" s="67">
        <v>400</v>
      </c>
      <c r="L44" s="70">
        <v>400</v>
      </c>
      <c r="M44" s="63">
        <v>13448000</v>
      </c>
      <c r="N44" s="69">
        <f>M44</f>
        <v>13448000</v>
      </c>
      <c r="O44" s="68" t="s">
        <v>40</v>
      </c>
      <c r="P44" s="72" t="s">
        <v>40</v>
      </c>
      <c r="Q44" s="72" t="s">
        <v>40</v>
      </c>
      <c r="R44" s="72" t="s">
        <v>40</v>
      </c>
      <c r="S44" s="72" t="s">
        <v>40</v>
      </c>
      <c r="W44" s="11"/>
    </row>
    <row r="45" spans="1:23" ht="63" customHeight="1" x14ac:dyDescent="0.25">
      <c r="A45" s="58" t="s">
        <v>72</v>
      </c>
      <c r="B45" s="17" t="s">
        <v>73</v>
      </c>
      <c r="C45" s="61">
        <v>3</v>
      </c>
      <c r="D45" s="61">
        <v>3.4</v>
      </c>
      <c r="E45" s="61" t="s">
        <v>60</v>
      </c>
      <c r="F45" s="17" t="s">
        <v>74</v>
      </c>
      <c r="G45" s="17" t="s">
        <v>71</v>
      </c>
      <c r="H45" s="73">
        <v>9205220</v>
      </c>
      <c r="I45" s="66">
        <v>-4846910.6500000004</v>
      </c>
      <c r="J45" s="63">
        <v>4358309.3499999996</v>
      </c>
      <c r="K45" s="67">
        <v>360</v>
      </c>
      <c r="L45" s="70">
        <v>360</v>
      </c>
      <c r="M45" s="63">
        <v>4358309.3499999996</v>
      </c>
      <c r="N45" s="69">
        <f>M45</f>
        <v>4358309.3499999996</v>
      </c>
      <c r="O45" s="68" t="s">
        <v>40</v>
      </c>
      <c r="P45" s="72">
        <v>995428.88</v>
      </c>
      <c r="Q45" s="72">
        <f>P45</f>
        <v>995428.88</v>
      </c>
      <c r="R45" s="72" t="s">
        <v>40</v>
      </c>
      <c r="S45" s="72">
        <f>Q45/N45*100</f>
        <v>22.839794059134423</v>
      </c>
      <c r="W45" s="11"/>
    </row>
    <row r="46" spans="1:23" ht="63.75" customHeight="1" x14ac:dyDescent="0.25">
      <c r="A46" s="58" t="s">
        <v>75</v>
      </c>
      <c r="B46" s="17" t="s">
        <v>76</v>
      </c>
      <c r="C46" s="61">
        <v>3</v>
      </c>
      <c r="D46" s="61">
        <v>3.4</v>
      </c>
      <c r="E46" s="61" t="s">
        <v>60</v>
      </c>
      <c r="F46" s="17" t="s">
        <v>77</v>
      </c>
      <c r="G46" s="17" t="s">
        <v>71</v>
      </c>
      <c r="H46" s="73">
        <v>3325740</v>
      </c>
      <c r="I46" s="66">
        <v>-805740</v>
      </c>
      <c r="J46" s="63">
        <v>2520000</v>
      </c>
      <c r="K46" s="67">
        <v>70</v>
      </c>
      <c r="L46" s="70">
        <v>70</v>
      </c>
      <c r="M46" s="63">
        <v>2520000</v>
      </c>
      <c r="N46" s="69">
        <f>M46</f>
        <v>2520000</v>
      </c>
      <c r="O46" s="68" t="s">
        <v>40</v>
      </c>
      <c r="P46" s="72" t="s">
        <v>40</v>
      </c>
      <c r="Q46" s="72" t="s">
        <v>40</v>
      </c>
      <c r="R46" s="72" t="s">
        <v>40</v>
      </c>
      <c r="S46" s="72" t="s">
        <v>40</v>
      </c>
      <c r="W46" s="11"/>
    </row>
    <row r="47" spans="1:23" ht="55.5" customHeight="1" x14ac:dyDescent="0.25">
      <c r="A47" s="84" t="s">
        <v>78</v>
      </c>
      <c r="B47" s="85" t="s">
        <v>79</v>
      </c>
      <c r="C47" s="86">
        <v>3</v>
      </c>
      <c r="D47" s="86">
        <v>3.4</v>
      </c>
      <c r="E47" s="86" t="s">
        <v>60</v>
      </c>
      <c r="F47" s="85" t="s">
        <v>80</v>
      </c>
      <c r="G47" s="17" t="s">
        <v>81</v>
      </c>
      <c r="H47" s="73">
        <v>12814977</v>
      </c>
      <c r="I47" s="66">
        <v>-12148399</v>
      </c>
      <c r="J47" s="63">
        <v>666578</v>
      </c>
      <c r="K47" s="90">
        <v>53520</v>
      </c>
      <c r="L47" s="89">
        <v>53520</v>
      </c>
      <c r="M47" s="63">
        <v>666578</v>
      </c>
      <c r="N47" s="92">
        <f>M47+M48+M49</f>
        <v>666578</v>
      </c>
      <c r="O47" s="92" t="s">
        <v>40</v>
      </c>
      <c r="P47" s="72">
        <v>642256.65</v>
      </c>
      <c r="Q47" s="92">
        <f>P47</f>
        <v>642256.65</v>
      </c>
      <c r="R47" s="92" t="s">
        <v>40</v>
      </c>
      <c r="S47" s="99">
        <f>Q47/N47*100</f>
        <v>96.35131222452587</v>
      </c>
      <c r="W47" s="11"/>
    </row>
    <row r="48" spans="1:23" ht="52.5" customHeight="1" x14ac:dyDescent="0.25">
      <c r="A48" s="84"/>
      <c r="B48" s="85"/>
      <c r="C48" s="86"/>
      <c r="D48" s="86"/>
      <c r="E48" s="86"/>
      <c r="F48" s="85"/>
      <c r="G48" s="17" t="s">
        <v>82</v>
      </c>
      <c r="H48" s="73">
        <v>40758250</v>
      </c>
      <c r="I48" s="66">
        <v>-40758250</v>
      </c>
      <c r="J48" s="63">
        <v>0</v>
      </c>
      <c r="K48" s="90"/>
      <c r="L48" s="89"/>
      <c r="M48" s="63">
        <v>0</v>
      </c>
      <c r="N48" s="92"/>
      <c r="O48" s="92"/>
      <c r="P48" s="72"/>
      <c r="Q48" s="92"/>
      <c r="R48" s="92"/>
      <c r="S48" s="100"/>
      <c r="W48" s="11"/>
    </row>
    <row r="49" spans="1:23" ht="57" customHeight="1" x14ac:dyDescent="0.25">
      <c r="A49" s="84"/>
      <c r="B49" s="85"/>
      <c r="C49" s="86"/>
      <c r="D49" s="86"/>
      <c r="E49" s="86"/>
      <c r="F49" s="85"/>
      <c r="G49" s="17" t="s">
        <v>83</v>
      </c>
      <c r="H49" s="73">
        <v>212720</v>
      </c>
      <c r="I49" s="66">
        <v>-212720</v>
      </c>
      <c r="J49" s="63">
        <v>0</v>
      </c>
      <c r="K49" s="90"/>
      <c r="L49" s="89"/>
      <c r="M49" s="63">
        <v>0</v>
      </c>
      <c r="N49" s="92"/>
      <c r="O49" s="92"/>
      <c r="P49" s="72"/>
      <c r="Q49" s="92"/>
      <c r="R49" s="92"/>
      <c r="S49" s="110"/>
      <c r="W49" s="11"/>
    </row>
    <row r="50" spans="1:23" ht="53.25" customHeight="1" x14ac:dyDescent="0.25">
      <c r="A50" s="84" t="s">
        <v>84</v>
      </c>
      <c r="B50" s="85" t="s">
        <v>85</v>
      </c>
      <c r="C50" s="86">
        <v>3</v>
      </c>
      <c r="D50" s="86">
        <v>3.4</v>
      </c>
      <c r="E50" s="86" t="s">
        <v>60</v>
      </c>
      <c r="F50" s="85" t="s">
        <v>86</v>
      </c>
      <c r="G50" s="17" t="s">
        <v>81</v>
      </c>
      <c r="H50" s="73">
        <v>6533920</v>
      </c>
      <c r="I50" s="66">
        <v>-6375800</v>
      </c>
      <c r="J50" s="63">
        <v>158120</v>
      </c>
      <c r="K50" s="90">
        <v>26760</v>
      </c>
      <c r="L50" s="89">
        <v>26760</v>
      </c>
      <c r="M50" s="63">
        <v>158120</v>
      </c>
      <c r="N50" s="92">
        <f>M50+M51+M52</f>
        <v>1327447.3399999999</v>
      </c>
      <c r="O50" s="92">
        <v>606</v>
      </c>
      <c r="P50" s="72">
        <v>127731.68</v>
      </c>
      <c r="Q50" s="91">
        <f>P50+P51+P52</f>
        <v>1297058.3399999999</v>
      </c>
      <c r="R50" s="140">
        <f>O50/L50*100</f>
        <v>2.2645739910313902</v>
      </c>
      <c r="S50" s="107">
        <f>Q50/N50*100</f>
        <v>97.710718980385309</v>
      </c>
      <c r="W50" s="11"/>
    </row>
    <row r="51" spans="1:23" ht="57" customHeight="1" x14ac:dyDescent="0.25">
      <c r="A51" s="84"/>
      <c r="B51" s="85"/>
      <c r="C51" s="86"/>
      <c r="D51" s="86"/>
      <c r="E51" s="86"/>
      <c r="F51" s="85"/>
      <c r="G51" s="17" t="s">
        <v>87</v>
      </c>
      <c r="H51" s="73">
        <v>10104590</v>
      </c>
      <c r="I51" s="66">
        <v>-8935262.6600000001</v>
      </c>
      <c r="J51" s="63">
        <v>1169327.3399999999</v>
      </c>
      <c r="K51" s="90"/>
      <c r="L51" s="89"/>
      <c r="M51" s="63">
        <v>1169327.3399999999</v>
      </c>
      <c r="N51" s="92"/>
      <c r="O51" s="92"/>
      <c r="P51" s="72">
        <v>1169326.6599999999</v>
      </c>
      <c r="Q51" s="91"/>
      <c r="R51" s="140"/>
      <c r="S51" s="107"/>
      <c r="W51" s="11"/>
    </row>
    <row r="52" spans="1:23" ht="56.25" customHeight="1" x14ac:dyDescent="0.25">
      <c r="A52" s="84"/>
      <c r="B52" s="85"/>
      <c r="C52" s="86"/>
      <c r="D52" s="86"/>
      <c r="E52" s="86"/>
      <c r="F52" s="85"/>
      <c r="G52" s="17" t="s">
        <v>83</v>
      </c>
      <c r="H52" s="73">
        <v>66360</v>
      </c>
      <c r="I52" s="66">
        <v>-66360</v>
      </c>
      <c r="J52" s="63">
        <v>0</v>
      </c>
      <c r="K52" s="90"/>
      <c r="L52" s="89"/>
      <c r="M52" s="63">
        <v>0</v>
      </c>
      <c r="N52" s="92"/>
      <c r="O52" s="92"/>
      <c r="P52" s="72"/>
      <c r="Q52" s="91"/>
      <c r="R52" s="140"/>
      <c r="S52" s="107"/>
      <c r="W52" s="11"/>
    </row>
    <row r="53" spans="1:23" ht="57.75" customHeight="1" x14ac:dyDescent="0.25">
      <c r="A53" s="84" t="s">
        <v>88</v>
      </c>
      <c r="B53" s="85" t="s">
        <v>89</v>
      </c>
      <c r="C53" s="86">
        <v>3</v>
      </c>
      <c r="D53" s="86">
        <v>3.4</v>
      </c>
      <c r="E53" s="86" t="s">
        <v>60</v>
      </c>
      <c r="F53" s="85" t="s">
        <v>90</v>
      </c>
      <c r="G53" s="17" t="s">
        <v>81</v>
      </c>
      <c r="H53" s="73">
        <v>6043939</v>
      </c>
      <c r="I53" s="73">
        <v>-6043939</v>
      </c>
      <c r="J53" s="63">
        <v>0</v>
      </c>
      <c r="K53" s="90">
        <v>8920</v>
      </c>
      <c r="L53" s="89">
        <v>8920</v>
      </c>
      <c r="M53" s="63">
        <v>0</v>
      </c>
      <c r="N53" s="92">
        <f>M53+M54+M55</f>
        <v>5300</v>
      </c>
      <c r="O53" s="92" t="s">
        <v>40</v>
      </c>
      <c r="P53" s="72"/>
      <c r="Q53" s="91" t="s">
        <v>40</v>
      </c>
      <c r="R53" s="91" t="s">
        <v>40</v>
      </c>
      <c r="S53" s="91" t="s">
        <v>40</v>
      </c>
      <c r="W53" s="11"/>
    </row>
    <row r="54" spans="1:23" ht="58.5" customHeight="1" x14ac:dyDescent="0.25">
      <c r="A54" s="84"/>
      <c r="B54" s="85"/>
      <c r="C54" s="86"/>
      <c r="D54" s="86"/>
      <c r="E54" s="86"/>
      <c r="F54" s="85"/>
      <c r="G54" s="17" t="s">
        <v>87</v>
      </c>
      <c r="H54" s="73">
        <v>6824008</v>
      </c>
      <c r="I54" s="66">
        <v>-6824008</v>
      </c>
      <c r="J54" s="63">
        <v>0</v>
      </c>
      <c r="K54" s="90"/>
      <c r="L54" s="89"/>
      <c r="M54" s="63">
        <v>0</v>
      </c>
      <c r="N54" s="92"/>
      <c r="O54" s="92"/>
      <c r="P54" s="72"/>
      <c r="Q54" s="91"/>
      <c r="R54" s="91"/>
      <c r="S54" s="91"/>
      <c r="W54" s="11"/>
    </row>
    <row r="55" spans="1:23" ht="57" customHeight="1" x14ac:dyDescent="0.25">
      <c r="A55" s="84"/>
      <c r="B55" s="85"/>
      <c r="C55" s="86"/>
      <c r="D55" s="86"/>
      <c r="E55" s="86"/>
      <c r="F55" s="85"/>
      <c r="G55" s="17" t="s">
        <v>83</v>
      </c>
      <c r="H55" s="73">
        <v>65300</v>
      </c>
      <c r="I55" s="66">
        <v>-60000</v>
      </c>
      <c r="J55" s="63">
        <v>5300</v>
      </c>
      <c r="K55" s="90"/>
      <c r="L55" s="89"/>
      <c r="M55" s="63">
        <v>5300</v>
      </c>
      <c r="N55" s="92"/>
      <c r="O55" s="92"/>
      <c r="P55" s="72"/>
      <c r="Q55" s="91"/>
      <c r="R55" s="91"/>
      <c r="S55" s="91"/>
      <c r="W55" s="11"/>
    </row>
    <row r="56" spans="1:23" ht="23.25" customHeight="1" x14ac:dyDescent="0.25">
      <c r="A56" s="43"/>
      <c r="B56" s="43"/>
      <c r="C56" s="43"/>
      <c r="D56" s="43"/>
      <c r="E56" s="43"/>
      <c r="F56" s="43"/>
      <c r="G56" s="52">
        <v>114876119</v>
      </c>
      <c r="H56" s="48">
        <f>SUM(H60:H66)</f>
        <v>35001822</v>
      </c>
      <c r="I56" s="48">
        <f>SUM(I60:I66)</f>
        <v>59226935.740000002</v>
      </c>
      <c r="J56" s="48">
        <f>SUM(J60:J66)</f>
        <v>94228757.74000001</v>
      </c>
      <c r="K56" s="48">
        <f>K57+K64+K66</f>
        <v>89883</v>
      </c>
      <c r="L56" s="48">
        <f>L57+L64+L66</f>
        <v>89883</v>
      </c>
      <c r="M56" s="50">
        <f>SUM(M60:M66)</f>
        <v>175880111.36000001</v>
      </c>
      <c r="N56" s="50">
        <f>N57+N64+N66</f>
        <v>175880111.36000001</v>
      </c>
      <c r="O56" s="50">
        <f>O57+O64</f>
        <v>57993</v>
      </c>
      <c r="P56" s="50">
        <f>P57+P63+P64+P65+P66</f>
        <v>158165250.78</v>
      </c>
      <c r="Q56" s="50">
        <f t="shared" ref="Q56:V56" si="4">Q57+Q64+Q66</f>
        <v>158165250.78</v>
      </c>
      <c r="R56" s="50">
        <f>O56/L56*100</f>
        <v>64.520543373051638</v>
      </c>
      <c r="S56" s="55">
        <f>Q56/N56*100</f>
        <v>89.927877323354437</v>
      </c>
      <c r="T56" s="81">
        <f t="shared" si="4"/>
        <v>0</v>
      </c>
      <c r="U56" s="50">
        <f t="shared" si="4"/>
        <v>0</v>
      </c>
      <c r="V56" s="50">
        <f t="shared" si="4"/>
        <v>0</v>
      </c>
    </row>
    <row r="57" spans="1:23" ht="56.25" hidden="1" customHeight="1" x14ac:dyDescent="0.25">
      <c r="A57" s="101" t="s">
        <v>91</v>
      </c>
      <c r="B57" s="87" t="s">
        <v>92</v>
      </c>
      <c r="C57" s="113">
        <v>3</v>
      </c>
      <c r="D57" s="113">
        <v>3.4</v>
      </c>
      <c r="E57" s="113" t="s">
        <v>60</v>
      </c>
      <c r="F57" s="111" t="s">
        <v>93</v>
      </c>
      <c r="G57" s="87" t="s">
        <v>94</v>
      </c>
      <c r="H57" s="89">
        <v>79874297</v>
      </c>
      <c r="I57" s="93">
        <v>1777056.62</v>
      </c>
      <c r="J57" s="93">
        <f>H57+I57</f>
        <v>81651353.620000005</v>
      </c>
      <c r="K57" s="108">
        <v>89200</v>
      </c>
      <c r="L57" s="93">
        <v>89200</v>
      </c>
      <c r="M57" s="64"/>
      <c r="N57" s="99">
        <f>M60+M63</f>
        <v>84724429.020000011</v>
      </c>
      <c r="O57" s="103">
        <v>57773</v>
      </c>
      <c r="P57" s="99">
        <v>68124766.310000002</v>
      </c>
      <c r="Q57" s="99">
        <f>P57+P63</f>
        <v>69641402.859999999</v>
      </c>
      <c r="R57" s="93">
        <f>O57/L57*100</f>
        <v>64.767937219730939</v>
      </c>
      <c r="S57" s="99">
        <f>Q57/N57*100</f>
        <v>82.197547585195863</v>
      </c>
      <c r="V57" s="3"/>
    </row>
    <row r="58" spans="1:23" ht="56.25" hidden="1" customHeight="1" x14ac:dyDescent="0.25">
      <c r="A58" s="102"/>
      <c r="B58" s="88"/>
      <c r="C58" s="114"/>
      <c r="D58" s="114"/>
      <c r="E58" s="114"/>
      <c r="F58" s="112"/>
      <c r="G58" s="88"/>
      <c r="H58" s="89"/>
      <c r="I58" s="94"/>
      <c r="J58" s="94"/>
      <c r="K58" s="109"/>
      <c r="L58" s="94"/>
      <c r="M58" s="64"/>
      <c r="N58" s="100"/>
      <c r="O58" s="104"/>
      <c r="P58" s="100"/>
      <c r="Q58" s="100"/>
      <c r="R58" s="94"/>
      <c r="S58" s="100"/>
      <c r="V58" s="3"/>
    </row>
    <row r="59" spans="1:23" ht="3" hidden="1" customHeight="1" x14ac:dyDescent="0.25">
      <c r="A59" s="102"/>
      <c r="B59" s="88"/>
      <c r="C59" s="114"/>
      <c r="D59" s="114"/>
      <c r="E59" s="114"/>
      <c r="F59" s="112"/>
      <c r="G59" s="88"/>
      <c r="H59" s="89"/>
      <c r="I59" s="94"/>
      <c r="J59" s="94"/>
      <c r="K59" s="109"/>
      <c r="L59" s="94"/>
      <c r="M59" s="64"/>
      <c r="N59" s="100"/>
      <c r="O59" s="104"/>
      <c r="P59" s="100"/>
      <c r="Q59" s="100"/>
      <c r="R59" s="94"/>
      <c r="S59" s="100"/>
      <c r="V59" s="3"/>
    </row>
    <row r="60" spans="1:23" ht="21" customHeight="1" x14ac:dyDescent="0.25">
      <c r="A60" s="102"/>
      <c r="B60" s="88"/>
      <c r="C60" s="114"/>
      <c r="D60" s="114"/>
      <c r="E60" s="114"/>
      <c r="F60" s="112"/>
      <c r="G60" s="88"/>
      <c r="H60" s="89"/>
      <c r="I60" s="94"/>
      <c r="J60" s="94"/>
      <c r="K60" s="109"/>
      <c r="L60" s="94"/>
      <c r="M60" s="99">
        <v>81651353.620000005</v>
      </c>
      <c r="N60" s="100"/>
      <c r="O60" s="104"/>
      <c r="P60" s="100"/>
      <c r="Q60" s="100"/>
      <c r="R60" s="94"/>
      <c r="S60" s="100"/>
      <c r="V60" s="3"/>
    </row>
    <row r="61" spans="1:23" ht="18.75" customHeight="1" x14ac:dyDescent="0.25">
      <c r="A61" s="102"/>
      <c r="B61" s="88"/>
      <c r="C61" s="114"/>
      <c r="D61" s="114"/>
      <c r="E61" s="114"/>
      <c r="F61" s="112"/>
      <c r="G61" s="88"/>
      <c r="H61" s="89"/>
      <c r="I61" s="94"/>
      <c r="J61" s="94"/>
      <c r="K61" s="109"/>
      <c r="L61" s="94"/>
      <c r="M61" s="100"/>
      <c r="N61" s="100"/>
      <c r="O61" s="104"/>
      <c r="P61" s="100"/>
      <c r="Q61" s="100"/>
      <c r="R61" s="94"/>
      <c r="S61" s="100"/>
      <c r="V61" s="3"/>
    </row>
    <row r="62" spans="1:23" ht="11.25" customHeight="1" x14ac:dyDescent="0.25">
      <c r="A62" s="102"/>
      <c r="B62" s="88"/>
      <c r="C62" s="114"/>
      <c r="D62" s="114"/>
      <c r="E62" s="114"/>
      <c r="F62" s="112"/>
      <c r="G62" s="88"/>
      <c r="H62" s="89"/>
      <c r="I62" s="95"/>
      <c r="J62" s="95"/>
      <c r="K62" s="109"/>
      <c r="L62" s="94"/>
      <c r="M62" s="110"/>
      <c r="N62" s="100"/>
      <c r="O62" s="104"/>
      <c r="P62" s="100"/>
      <c r="Q62" s="100"/>
      <c r="R62" s="94"/>
      <c r="S62" s="100"/>
      <c r="V62" s="3"/>
    </row>
    <row r="63" spans="1:23" ht="42.75" customHeight="1" x14ac:dyDescent="0.25">
      <c r="A63" s="102"/>
      <c r="B63" s="88"/>
      <c r="C63" s="114"/>
      <c r="D63" s="114"/>
      <c r="E63" s="114"/>
      <c r="F63" s="112"/>
      <c r="G63" s="60" t="s">
        <v>95</v>
      </c>
      <c r="H63" s="73">
        <v>11874790</v>
      </c>
      <c r="I63" s="66">
        <v>-8801714.5999999996</v>
      </c>
      <c r="J63" s="63">
        <f>H63+I63</f>
        <v>3073075.4000000004</v>
      </c>
      <c r="K63" s="109"/>
      <c r="L63" s="94"/>
      <c r="M63" s="64">
        <v>3073075.4</v>
      </c>
      <c r="N63" s="100"/>
      <c r="O63" s="104"/>
      <c r="P63" s="75">
        <v>1516636.55</v>
      </c>
      <c r="Q63" s="100"/>
      <c r="R63" s="95"/>
      <c r="S63" s="100"/>
    </row>
    <row r="64" spans="1:23" ht="40.5" customHeight="1" x14ac:dyDescent="0.25">
      <c r="A64" s="84" t="s">
        <v>96</v>
      </c>
      <c r="B64" s="117" t="s">
        <v>97</v>
      </c>
      <c r="C64" s="118">
        <v>3</v>
      </c>
      <c r="D64" s="118">
        <v>3.4</v>
      </c>
      <c r="E64" s="118" t="s">
        <v>60</v>
      </c>
      <c r="F64" s="85" t="s">
        <v>98</v>
      </c>
      <c r="G64" s="17" t="s">
        <v>99</v>
      </c>
      <c r="H64" s="74">
        <v>9730000</v>
      </c>
      <c r="I64" s="76">
        <v>72621774.540000007</v>
      </c>
      <c r="J64" s="76">
        <f>H64+I64</f>
        <v>82351774.540000007</v>
      </c>
      <c r="K64" s="90">
        <v>680</v>
      </c>
      <c r="L64" s="90">
        <v>680</v>
      </c>
      <c r="M64" s="64">
        <v>82351774.540000007</v>
      </c>
      <c r="N64" s="91">
        <f>M64+M65</f>
        <v>87270043.719999999</v>
      </c>
      <c r="O64" s="92">
        <v>220</v>
      </c>
      <c r="P64" s="72">
        <v>80934970.569999993</v>
      </c>
      <c r="Q64" s="91">
        <f>P64+P65</f>
        <v>85838239.75</v>
      </c>
      <c r="R64" s="106">
        <f>O64/L64*100</f>
        <v>32.352941176470587</v>
      </c>
      <c r="S64" s="105">
        <f>Q64/N64*100</f>
        <v>98.359340835677997</v>
      </c>
    </row>
    <row r="65" spans="1:20" ht="41.25" customHeight="1" x14ac:dyDescent="0.25">
      <c r="A65" s="84"/>
      <c r="B65" s="117"/>
      <c r="C65" s="118"/>
      <c r="D65" s="118"/>
      <c r="E65" s="118"/>
      <c r="F65" s="85"/>
      <c r="G65" s="17" t="s">
        <v>100</v>
      </c>
      <c r="H65" s="73">
        <v>12197032</v>
      </c>
      <c r="I65" s="66">
        <v>-7278762.8200000003</v>
      </c>
      <c r="J65" s="76">
        <f>H65+I65</f>
        <v>4918269.18</v>
      </c>
      <c r="K65" s="90"/>
      <c r="L65" s="90"/>
      <c r="M65" s="64">
        <v>4918269.18</v>
      </c>
      <c r="N65" s="91"/>
      <c r="O65" s="92"/>
      <c r="P65" s="72">
        <v>4903269.18</v>
      </c>
      <c r="Q65" s="91"/>
      <c r="R65" s="107"/>
      <c r="S65" s="105"/>
      <c r="T65" s="3"/>
    </row>
    <row r="66" spans="1:20" ht="63.75" customHeight="1" x14ac:dyDescent="0.25">
      <c r="A66" s="58" t="s">
        <v>101</v>
      </c>
      <c r="B66" s="59" t="s">
        <v>102</v>
      </c>
      <c r="C66" s="61">
        <v>3</v>
      </c>
      <c r="D66" s="61">
        <v>3.4</v>
      </c>
      <c r="E66" s="61" t="s">
        <v>60</v>
      </c>
      <c r="F66" s="59" t="s">
        <v>103</v>
      </c>
      <c r="G66" s="17" t="s">
        <v>104</v>
      </c>
      <c r="H66" s="70">
        <v>1200000</v>
      </c>
      <c r="I66" s="76">
        <v>2685638.62</v>
      </c>
      <c r="J66" s="76">
        <f>H66+I66</f>
        <v>3885638.62</v>
      </c>
      <c r="K66" s="67">
        <v>3</v>
      </c>
      <c r="L66" s="67">
        <v>3</v>
      </c>
      <c r="M66" s="64">
        <v>3885638.62</v>
      </c>
      <c r="N66" s="64">
        <f>M66</f>
        <v>3885638.62</v>
      </c>
      <c r="O66" s="68" t="s">
        <v>40</v>
      </c>
      <c r="P66" s="72">
        <v>2685608.17</v>
      </c>
      <c r="Q66" s="72">
        <f>P66</f>
        <v>2685608.17</v>
      </c>
      <c r="R66" s="68" t="s">
        <v>40</v>
      </c>
      <c r="S66" s="64">
        <f>Q66/N66*100</f>
        <v>69.116262026446492</v>
      </c>
    </row>
    <row r="67" spans="1:20" ht="23.25" customHeight="1" x14ac:dyDescent="0.25">
      <c r="A67" s="116"/>
      <c r="B67" s="116" t="s">
        <v>105</v>
      </c>
      <c r="C67" s="116"/>
      <c r="D67" s="116"/>
      <c r="E67" s="116"/>
      <c r="F67" s="116"/>
      <c r="G67" s="116"/>
      <c r="H67" s="51">
        <f t="shared" ref="H67:N67" si="5">H22+H37+H56</f>
        <v>780663172</v>
      </c>
      <c r="I67" s="51">
        <f t="shared" si="5"/>
        <v>-179855313.16000003</v>
      </c>
      <c r="J67" s="51">
        <f t="shared" si="5"/>
        <v>600807858.84000003</v>
      </c>
      <c r="K67" s="51">
        <f t="shared" si="5"/>
        <v>271659</v>
      </c>
      <c r="L67" s="51">
        <f t="shared" si="5"/>
        <v>271659</v>
      </c>
      <c r="M67" s="51">
        <f t="shared" si="5"/>
        <v>682459212.46000004</v>
      </c>
      <c r="N67" s="51">
        <f t="shared" si="5"/>
        <v>682459212.46000004</v>
      </c>
      <c r="O67" s="51">
        <f>O22+O33+O37+O56</f>
        <v>203175</v>
      </c>
      <c r="P67" s="51">
        <f>P22+P33+P37+P56</f>
        <v>605203542.76999986</v>
      </c>
      <c r="Q67" s="51">
        <f>Q22+Q33+Q37+Q56</f>
        <v>605203542.76999986</v>
      </c>
      <c r="R67" s="51">
        <f>O67/L67*100</f>
        <v>74.790454209137195</v>
      </c>
      <c r="S67" s="54">
        <f>Q67/N67*100</f>
        <v>88.679811440815115</v>
      </c>
    </row>
    <row r="68" spans="1:20" ht="45.75" customHeight="1" x14ac:dyDescent="0.25">
      <c r="A68" s="96" t="s">
        <v>119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8"/>
    </row>
    <row r="69" spans="1:20" ht="25.5" customHeight="1" x14ac:dyDescent="0.25">
      <c r="A69" s="2"/>
      <c r="B69" s="6"/>
      <c r="C69" s="30"/>
      <c r="D69" s="30"/>
      <c r="E69" s="31"/>
      <c r="F69" s="2"/>
      <c r="G69" s="2"/>
      <c r="H69" s="7"/>
      <c r="I69" s="2"/>
      <c r="J69" s="7"/>
      <c r="K69" s="8"/>
      <c r="L69" s="8"/>
      <c r="M69" s="2"/>
      <c r="N69" s="2"/>
      <c r="O69" s="2"/>
      <c r="P69" s="2"/>
      <c r="Q69" s="2"/>
      <c r="R69" s="40"/>
      <c r="S69" s="40"/>
    </row>
    <row r="70" spans="1:20" ht="25.5" customHeight="1" x14ac:dyDescent="0.25">
      <c r="A70" s="2"/>
      <c r="B70" s="6"/>
      <c r="C70" s="30"/>
      <c r="D70" s="30"/>
      <c r="E70" s="31"/>
      <c r="F70" s="2"/>
      <c r="G70" s="2"/>
      <c r="H70" s="2"/>
      <c r="I70" s="2"/>
      <c r="J70" s="2"/>
      <c r="K70" s="8"/>
      <c r="L70" s="8"/>
      <c r="M70" s="8"/>
      <c r="N70" s="8"/>
      <c r="O70" s="8"/>
      <c r="P70" s="8"/>
      <c r="Q70" s="8"/>
      <c r="R70" s="40"/>
      <c r="S70" s="41"/>
    </row>
    <row r="71" spans="1:20" ht="25.5" customHeight="1" x14ac:dyDescent="0.25">
      <c r="A71" s="2"/>
      <c r="B71" s="2"/>
      <c r="C71" s="31"/>
      <c r="D71" s="31"/>
      <c r="E71" s="31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40"/>
      <c r="S71" s="40"/>
    </row>
    <row r="72" spans="1:20" ht="25.5" customHeight="1" x14ac:dyDescent="0.25">
      <c r="A72" s="9"/>
      <c r="B72" s="9"/>
      <c r="C72" s="29"/>
      <c r="D72" s="29"/>
      <c r="E72" s="29"/>
      <c r="F72" s="10"/>
      <c r="G72" s="10"/>
      <c r="H72" s="10"/>
      <c r="I72" s="10"/>
      <c r="J72" s="10"/>
      <c r="K72" s="10"/>
      <c r="L72" s="8"/>
      <c r="M72" s="8"/>
      <c r="N72" s="8"/>
      <c r="O72" s="8"/>
      <c r="P72" s="8"/>
      <c r="Q72" s="8"/>
      <c r="R72" s="36"/>
      <c r="S72" s="36"/>
    </row>
    <row r="73" spans="1:20" ht="25.5" customHeight="1" x14ac:dyDescent="0.25">
      <c r="F73" s="11"/>
      <c r="G73" s="11"/>
      <c r="H73" s="11"/>
      <c r="I73" s="10"/>
      <c r="J73" s="11"/>
      <c r="L73" s="11"/>
      <c r="M73" s="11"/>
      <c r="N73" s="11"/>
      <c r="O73" s="11"/>
      <c r="P73" s="11"/>
      <c r="Q73" s="11"/>
      <c r="R73" s="37"/>
      <c r="S73" s="37"/>
    </row>
    <row r="74" spans="1:20" ht="25.5" customHeight="1" x14ac:dyDescent="0.25">
      <c r="F74" s="11"/>
      <c r="G74" s="11"/>
      <c r="H74" s="11"/>
      <c r="I74" s="11"/>
      <c r="J74" s="11"/>
      <c r="K74" s="11"/>
      <c r="L74" s="115"/>
      <c r="M74" s="115"/>
      <c r="N74" s="14"/>
      <c r="O74" s="12"/>
      <c r="P74" s="12"/>
      <c r="Q74" s="12"/>
      <c r="R74" s="38"/>
      <c r="S74" s="39"/>
    </row>
    <row r="75" spans="1:20" ht="25.5" customHeight="1" x14ac:dyDescent="0.25">
      <c r="B75" s="6"/>
      <c r="C75" s="30"/>
      <c r="D75" s="30"/>
      <c r="E75" s="31"/>
      <c r="F75" s="2"/>
      <c r="G75" s="2"/>
      <c r="H75" s="11"/>
      <c r="I75" s="11"/>
      <c r="J75" s="11"/>
      <c r="K75" s="11"/>
      <c r="L75" s="11"/>
      <c r="M75" s="8"/>
      <c r="N75" s="8"/>
      <c r="O75" s="8"/>
      <c r="P75" s="8"/>
      <c r="Q75" s="8"/>
      <c r="R75" s="39"/>
      <c r="S75" s="39"/>
    </row>
    <row r="76" spans="1:20" x14ac:dyDescent="0.25">
      <c r="B76" s="6"/>
      <c r="C76" s="30"/>
      <c r="D76" s="30"/>
      <c r="E76" s="31"/>
      <c r="F76" s="2"/>
      <c r="G76" s="2"/>
      <c r="H76" s="13"/>
      <c r="I76" s="13"/>
      <c r="J76" s="13"/>
      <c r="K76" s="11"/>
      <c r="L76" s="11"/>
      <c r="M76" s="8"/>
      <c r="N76" s="8"/>
      <c r="O76" s="8"/>
      <c r="P76" s="8"/>
      <c r="Q76" s="8"/>
      <c r="R76" s="39"/>
      <c r="S76" s="39"/>
    </row>
    <row r="77" spans="1:20" x14ac:dyDescent="0.25">
      <c r="B77" s="2"/>
      <c r="C77" s="31"/>
      <c r="D77" s="31"/>
      <c r="E77" s="31"/>
      <c r="F77" s="8"/>
      <c r="G77" s="8"/>
      <c r="H77" s="8"/>
      <c r="I77" s="8"/>
      <c r="J77" s="8"/>
      <c r="K77" s="11"/>
      <c r="L77" s="11"/>
      <c r="M77" s="8"/>
      <c r="N77" s="8"/>
      <c r="O77" s="8"/>
      <c r="P77" s="8"/>
      <c r="Q77" s="8"/>
      <c r="R77" s="39"/>
      <c r="S77" s="39"/>
    </row>
    <row r="78" spans="1:20" x14ac:dyDescent="0.25">
      <c r="B78" s="9"/>
      <c r="C78" s="29"/>
      <c r="D78" s="29"/>
      <c r="E78" s="29"/>
      <c r="F78" s="10"/>
      <c r="G78" s="10"/>
      <c r="H78" s="10"/>
      <c r="I78" s="10"/>
      <c r="J78" s="10"/>
      <c r="K78" s="11"/>
      <c r="L78" s="10"/>
      <c r="M78" s="8"/>
      <c r="N78" s="8"/>
      <c r="O78" s="8"/>
      <c r="P78" s="8"/>
      <c r="Q78" s="8"/>
      <c r="R78" s="39"/>
      <c r="S78" s="39"/>
    </row>
    <row r="79" spans="1:20" x14ac:dyDescent="0.25">
      <c r="F79" s="11"/>
      <c r="G79" s="11"/>
      <c r="H79" s="11"/>
      <c r="I79" s="10"/>
      <c r="J79" s="11"/>
      <c r="K79" s="11"/>
      <c r="L79" s="10"/>
      <c r="M79" s="8"/>
      <c r="N79" s="8"/>
      <c r="O79" s="8"/>
      <c r="P79" s="8"/>
      <c r="Q79" s="8"/>
      <c r="R79" s="39"/>
      <c r="S79" s="39"/>
    </row>
    <row r="80" spans="1:20" x14ac:dyDescent="0.25">
      <c r="F80" s="11"/>
      <c r="G80" s="11"/>
      <c r="H80" s="11"/>
      <c r="I80" s="10"/>
      <c r="J80" s="11"/>
      <c r="K80" s="10"/>
      <c r="L80" s="10"/>
      <c r="O80" s="1">
        <v>0</v>
      </c>
    </row>
    <row r="81" spans="6:16" x14ac:dyDescent="0.25">
      <c r="F81" s="11"/>
      <c r="G81" s="11"/>
      <c r="H81" s="11"/>
      <c r="I81" s="11"/>
      <c r="J81" s="11"/>
      <c r="K81" s="11"/>
      <c r="L81" s="10"/>
      <c r="M81" s="11"/>
      <c r="N81" s="11"/>
      <c r="O81" s="11"/>
      <c r="P81" s="11"/>
    </row>
    <row r="82" spans="6:16" x14ac:dyDescent="0.25">
      <c r="F82" s="11"/>
      <c r="G82" s="11"/>
      <c r="H82" s="11"/>
      <c r="I82" s="11"/>
      <c r="J82" s="11"/>
      <c r="K82" s="11"/>
      <c r="L82" s="10"/>
    </row>
    <row r="83" spans="6:16" x14ac:dyDescent="0.25">
      <c r="L83" s="10"/>
    </row>
    <row r="84" spans="6:16" x14ac:dyDescent="0.25">
      <c r="L84" s="10"/>
    </row>
    <row r="85" spans="6:16" x14ac:dyDescent="0.25">
      <c r="L85" s="10"/>
    </row>
    <row r="86" spans="6:16" x14ac:dyDescent="0.25">
      <c r="L86" s="10"/>
    </row>
    <row r="87" spans="6:16" x14ac:dyDescent="0.25">
      <c r="L87" s="10"/>
    </row>
    <row r="88" spans="6:16" x14ac:dyDescent="0.25">
      <c r="L88" s="10"/>
    </row>
    <row r="89" spans="6:16" x14ac:dyDescent="0.25">
      <c r="L89" s="10"/>
    </row>
    <row r="90" spans="6:16" x14ac:dyDescent="0.25">
      <c r="L90" s="10"/>
    </row>
    <row r="91" spans="6:16" x14ac:dyDescent="0.25">
      <c r="L91" s="10"/>
    </row>
    <row r="92" spans="6:16" x14ac:dyDescent="0.25">
      <c r="L92" s="10"/>
    </row>
    <row r="93" spans="6:16" x14ac:dyDescent="0.25">
      <c r="L93" s="10"/>
    </row>
    <row r="94" spans="6:16" x14ac:dyDescent="0.25">
      <c r="L94" s="10"/>
    </row>
    <row r="95" spans="6:16" x14ac:dyDescent="0.25">
      <c r="L95" s="10"/>
    </row>
    <row r="96" spans="6:16" x14ac:dyDescent="0.25">
      <c r="L96" s="5"/>
      <c r="M96" s="5"/>
      <c r="N96" s="5"/>
    </row>
    <row r="97" spans="12:12" x14ac:dyDescent="0.25">
      <c r="L97" s="5"/>
    </row>
  </sheetData>
  <mergeCells count="190">
    <mergeCell ref="N50:N52"/>
    <mergeCell ref="Q50:Q52"/>
    <mergeCell ref="S50:S52"/>
    <mergeCell ref="N53:N55"/>
    <mergeCell ref="Q53:Q55"/>
    <mergeCell ref="S53:S55"/>
    <mergeCell ref="R42:R43"/>
    <mergeCell ref="R47:R49"/>
    <mergeCell ref="Q42:Q43"/>
    <mergeCell ref="R50:R52"/>
    <mergeCell ref="R53:R55"/>
    <mergeCell ref="O50:O52"/>
    <mergeCell ref="O53:O55"/>
    <mergeCell ref="S42:S43"/>
    <mergeCell ref="N47:N49"/>
    <mergeCell ref="Q47:Q49"/>
    <mergeCell ref="S47:S49"/>
    <mergeCell ref="Q40:Q41"/>
    <mergeCell ref="S40:S41"/>
    <mergeCell ref="O34:O35"/>
    <mergeCell ref="R34:R35"/>
    <mergeCell ref="O38:O39"/>
    <mergeCell ref="R38:R39"/>
    <mergeCell ref="R40:R41"/>
    <mergeCell ref="K38:K39"/>
    <mergeCell ref="L38:L39"/>
    <mergeCell ref="K27:K29"/>
    <mergeCell ref="L27:L29"/>
    <mergeCell ref="A23:A24"/>
    <mergeCell ref="F23:F24"/>
    <mergeCell ref="E23:E24"/>
    <mergeCell ref="D23:D24"/>
    <mergeCell ref="C23:C24"/>
    <mergeCell ref="L23:L24"/>
    <mergeCell ref="A33:G33"/>
    <mergeCell ref="A34:A35"/>
    <mergeCell ref="B23:B24"/>
    <mergeCell ref="B27:B29"/>
    <mergeCell ref="C27:C29"/>
    <mergeCell ref="D27:D29"/>
    <mergeCell ref="Q23:Q24"/>
    <mergeCell ref="S31:S32"/>
    <mergeCell ref="R31:R32"/>
    <mergeCell ref="Q31:Q32"/>
    <mergeCell ref="S34:S35"/>
    <mergeCell ref="N38:N39"/>
    <mergeCell ref="Q38:Q39"/>
    <mergeCell ref="S38:S39"/>
    <mergeCell ref="Q34:Q35"/>
    <mergeCell ref="O23:O24"/>
    <mergeCell ref="N23:N24"/>
    <mergeCell ref="O27:O29"/>
    <mergeCell ref="O31:O32"/>
    <mergeCell ref="N31:N32"/>
    <mergeCell ref="N34:N35"/>
    <mergeCell ref="S23:S24"/>
    <mergeCell ref="N27:N29"/>
    <mergeCell ref="Q27:Q29"/>
    <mergeCell ref="S27:S29"/>
    <mergeCell ref="R23:R24"/>
    <mergeCell ref="R27:R29"/>
    <mergeCell ref="A6:S6"/>
    <mergeCell ref="A7:S7"/>
    <mergeCell ref="A8:S8"/>
    <mergeCell ref="A9:S9"/>
    <mergeCell ref="A10:S10"/>
    <mergeCell ref="A11:S11"/>
    <mergeCell ref="A13:S13"/>
    <mergeCell ref="A18:A21"/>
    <mergeCell ref="B18:K18"/>
    <mergeCell ref="L18:M18"/>
    <mergeCell ref="O18:P18"/>
    <mergeCell ref="R18:S18"/>
    <mergeCell ref="B19:G19"/>
    <mergeCell ref="B20:B21"/>
    <mergeCell ref="C20:E20"/>
    <mergeCell ref="F20:F21"/>
    <mergeCell ref="O20:P20"/>
    <mergeCell ref="G20:G21"/>
    <mergeCell ref="H20:H21"/>
    <mergeCell ref="I20:I21"/>
    <mergeCell ref="J20:J21"/>
    <mergeCell ref="K20:K21"/>
    <mergeCell ref="L20:M20"/>
    <mergeCell ref="L34:L35"/>
    <mergeCell ref="A31:A32"/>
    <mergeCell ref="B31:B32"/>
    <mergeCell ref="C31:C32"/>
    <mergeCell ref="D31:D32"/>
    <mergeCell ref="E31:E32"/>
    <mergeCell ref="F31:F32"/>
    <mergeCell ref="K31:K32"/>
    <mergeCell ref="L31:L32"/>
    <mergeCell ref="A27:A29"/>
    <mergeCell ref="K23:K24"/>
    <mergeCell ref="E27:E29"/>
    <mergeCell ref="F27:F29"/>
    <mergeCell ref="A40:A41"/>
    <mergeCell ref="B40:B41"/>
    <mergeCell ref="C40:C41"/>
    <mergeCell ref="D40:D41"/>
    <mergeCell ref="E40:E41"/>
    <mergeCell ref="F40:F41"/>
    <mergeCell ref="K40:K41"/>
    <mergeCell ref="B34:B35"/>
    <mergeCell ref="C34:C35"/>
    <mergeCell ref="D34:D35"/>
    <mergeCell ref="E34:E35"/>
    <mergeCell ref="F34:F35"/>
    <mergeCell ref="K34:K35"/>
    <mergeCell ref="A37:G37"/>
    <mergeCell ref="A38:A39"/>
    <mergeCell ref="B38:B39"/>
    <mergeCell ref="C38:C39"/>
    <mergeCell ref="D38:D39"/>
    <mergeCell ref="E38:E39"/>
    <mergeCell ref="F38:F39"/>
    <mergeCell ref="L40:L41"/>
    <mergeCell ref="O40:O41"/>
    <mergeCell ref="N40:N41"/>
    <mergeCell ref="A47:A49"/>
    <mergeCell ref="B47:B49"/>
    <mergeCell ref="C47:C49"/>
    <mergeCell ref="D47:D49"/>
    <mergeCell ref="E47:E49"/>
    <mergeCell ref="F47:F49"/>
    <mergeCell ref="K47:K49"/>
    <mergeCell ref="L47:L49"/>
    <mergeCell ref="O47:O49"/>
    <mergeCell ref="A42:A43"/>
    <mergeCell ref="B42:B43"/>
    <mergeCell ref="C42:C43"/>
    <mergeCell ref="D42:D43"/>
    <mergeCell ref="E42:E43"/>
    <mergeCell ref="F42:F43"/>
    <mergeCell ref="K42:K43"/>
    <mergeCell ref="L42:L43"/>
    <mergeCell ref="O42:O43"/>
    <mergeCell ref="N42:N43"/>
    <mergeCell ref="L74:M74"/>
    <mergeCell ref="F64:F65"/>
    <mergeCell ref="K64:K65"/>
    <mergeCell ref="L64:L65"/>
    <mergeCell ref="A67:G67"/>
    <mergeCell ref="A64:A65"/>
    <mergeCell ref="B64:B65"/>
    <mergeCell ref="C64:C65"/>
    <mergeCell ref="D64:D65"/>
    <mergeCell ref="E64:E65"/>
    <mergeCell ref="N64:N65"/>
    <mergeCell ref="O64:O65"/>
    <mergeCell ref="I57:I62"/>
    <mergeCell ref="A68:S68"/>
    <mergeCell ref="J57:J62"/>
    <mergeCell ref="N57:N63"/>
    <mergeCell ref="A57:A63"/>
    <mergeCell ref="O57:O63"/>
    <mergeCell ref="Q57:Q63"/>
    <mergeCell ref="R57:R63"/>
    <mergeCell ref="S57:S63"/>
    <mergeCell ref="S64:S65"/>
    <mergeCell ref="Q64:Q65"/>
    <mergeCell ref="R64:R65"/>
    <mergeCell ref="K57:K63"/>
    <mergeCell ref="L57:L63"/>
    <mergeCell ref="M60:M62"/>
    <mergeCell ref="F57:F63"/>
    <mergeCell ref="E57:E63"/>
    <mergeCell ref="D57:D63"/>
    <mergeCell ref="C57:C63"/>
    <mergeCell ref="B57:B63"/>
    <mergeCell ref="P57:P62"/>
    <mergeCell ref="A53:A55"/>
    <mergeCell ref="B53:B55"/>
    <mergeCell ref="A50:A52"/>
    <mergeCell ref="B50:B52"/>
    <mergeCell ref="C50:C52"/>
    <mergeCell ref="G57:G62"/>
    <mergeCell ref="H57:H62"/>
    <mergeCell ref="K53:K55"/>
    <mergeCell ref="L53:L55"/>
    <mergeCell ref="D50:D52"/>
    <mergeCell ref="E50:E52"/>
    <mergeCell ref="F50:F52"/>
    <mergeCell ref="C53:C55"/>
    <mergeCell ref="D53:D55"/>
    <mergeCell ref="E53:E55"/>
    <mergeCell ref="F53:F55"/>
    <mergeCell ref="K50:K52"/>
    <mergeCell ref="L50:L52"/>
  </mergeCells>
  <printOptions horizontalCentered="1"/>
  <pageMargins left="0.19685039370078741" right="0.19685039370078741" top="0.39370078740157483" bottom="0.19685039370078741" header="0" footer="0"/>
  <pageSetup paperSize="5" scale="51" fitToHeight="0" orientation="landscape" r:id="rId1"/>
  <rowBreaks count="3" manualBreakCount="3">
    <brk id="32" max="21" man="1"/>
    <brk id="52" max="21" man="1"/>
    <brk id="7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ENERO - DIC. 2022</vt:lpstr>
      <vt:lpstr>'EJEC. ENERO - DIC.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2023-01-19T17:50:37Z</cp:lastPrinted>
  <dcterms:created xsi:type="dcterms:W3CDTF">2022-07-06T19:34:55Z</dcterms:created>
  <dcterms:modified xsi:type="dcterms:W3CDTF">2023-01-19T18:07:10Z</dcterms:modified>
</cp:coreProperties>
</file>